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5 Enseignants de l école obligatoire\2025-2034\Manuscrit\"/>
    </mc:Choice>
  </mc:AlternateContent>
  <xr:revisionPtr revIDLastSave="0" documentId="13_ncr:1_{EE5BAD6A-5290-4A69-BAFB-C9A853F3D5DC}" xr6:coauthVersionLast="47" xr6:coauthVersionMax="47" xr10:uidLastSave="{00000000-0000-0000-0000-000000000000}"/>
  <bookViews>
    <workbookView xWindow="-110" yWindow="-110" windowWidth="19420" windowHeight="11500" tabRatio="861" firstSheet="10" activeTab="14" xr2:uid="{00000000-000D-0000-FFFF-FFFF00000000}"/>
  </bookViews>
  <sheets>
    <sheet name="index" sheetId="182" r:id="rId1"/>
    <sheet name="G1" sheetId="315" r:id="rId2"/>
    <sheet name="G2" sheetId="316" r:id="rId3"/>
    <sheet name="G3" sheetId="318" r:id="rId4"/>
    <sheet name="G4" sheetId="278" r:id="rId5"/>
    <sheet name="G5" sheetId="279" r:id="rId6"/>
    <sheet name="G6" sheetId="306" r:id="rId7"/>
    <sheet name="G7" sheetId="311" r:id="rId8"/>
    <sheet name="G8" sheetId="314" r:id="rId9"/>
    <sheet name="G9" sheetId="312" r:id="rId10"/>
    <sheet name="G10" sheetId="280" r:id="rId11"/>
    <sheet name="G11-G12" sheetId="295" r:id="rId12"/>
    <sheet name="G13-G14" sheetId="283" r:id="rId13"/>
    <sheet name="G15" sheetId="285" r:id="rId14"/>
    <sheet name="G16" sheetId="304" r:id="rId15"/>
    <sheet name="G17" sheetId="305" r:id="rId16"/>
    <sheet name="TA1 REF" sheetId="300" r:id="rId17"/>
    <sheet name="TA1 LOW" sheetId="307" r:id="rId18"/>
    <sheet name="TA1 HIGH" sheetId="308" r:id="rId19"/>
    <sheet name="TA2 REF" sheetId="301" r:id="rId20"/>
    <sheet name="TA2 LOW" sheetId="309" r:id="rId21"/>
    <sheet name="TA2 HIGH" sheetId="310" r:id="rId22"/>
    <sheet name="TA3" sheetId="317" r:id="rId23"/>
    <sheet name="D6a" sheetId="200" state="hidden" r:id="rId24"/>
    <sheet name="G6a" sheetId="201" state="hidden" r:id="rId25"/>
    <sheet name="D7a" sheetId="198" state="hidden" r:id="rId26"/>
    <sheet name="G7a" sheetId="199" state="hidden" r:id="rId27"/>
  </sheets>
  <definedNames>
    <definedName name="data_etr_3_d" hidden="1">{"'Tabkurz_2'!$A$2:$K$41"}</definedName>
    <definedName name="data_etr_4_d" hidden="1">{"'Tabkurz_2'!$A$2:$K$41"}</definedName>
    <definedName name="data_etr_d_2" hidden="1">{"'Tabkurz_2'!$A$2:$K$41"}</definedName>
    <definedName name="Data_etrangers_d" hidden="1">{"'Tabkurz_2'!$A$2:$K$41"}</definedName>
    <definedName name="HTML_CodePage" hidden="1">1252</definedName>
    <definedName name="HTML_Control" localSheetId="23" hidden="1">{"'Tabkurz_2'!$A$2:$K$41"}</definedName>
    <definedName name="HTML_Control" localSheetId="25" hidden="1">{"'Tabkurz_2'!$A$2:$K$41"}</definedName>
    <definedName name="HTML_Control" localSheetId="24" hidden="1">{"'Tabkurz_2'!$A$2:$K$41"}</definedName>
    <definedName name="HTML_Control" localSheetId="26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Print_Area" localSheetId="10">'G10'!$A$1:$E$32</definedName>
    <definedName name="Print_Area" localSheetId="11">'G11-G12'!$A$1:$F$44</definedName>
    <definedName name="Print_Area" localSheetId="12">'G13-G14'!$A$1:$E$34</definedName>
    <definedName name="Print_Area" localSheetId="13">'G15'!$A$1:$J$27</definedName>
    <definedName name="Print_Area" localSheetId="14">'G16'!$A$1:$F$48</definedName>
    <definedName name="Print_Area" localSheetId="15">'G17'!$A$1:$J$31</definedName>
    <definedName name="Print_Area" localSheetId="3">'G3'!$A$1:$E$32</definedName>
    <definedName name="Print_Area" localSheetId="5">'G5'!$A$1:$E$33</definedName>
    <definedName name="Print_Area" localSheetId="24">G6a!$A:$K</definedName>
    <definedName name="Print_Area" localSheetId="26">G7a!$A:$K</definedName>
    <definedName name="Print_Area" localSheetId="22">'TA3'!$A$1:$F$49</definedName>
    <definedName name="_xlnm.Print_Area" localSheetId="1">'G1'!$A$1:$E$28</definedName>
    <definedName name="_xlnm.Print_Area" localSheetId="11">'G11-G12'!$A$1:$N$33</definedName>
    <definedName name="_xlnm.Print_Area" localSheetId="13">'G15'!$A$1:$J$27</definedName>
    <definedName name="_xlnm.Print_Area" localSheetId="14">'G16'!$A$1:$S$35</definedName>
    <definedName name="_xlnm.Print_Area" localSheetId="15">'G17'!$A$1:$J$31</definedName>
    <definedName name="_xlnm.Print_Area" localSheetId="3">'G3'!$A$1:$M$32</definedName>
    <definedName name="_xlnm.Print_Area" localSheetId="4">'G4'!$A$1:$H$28</definedName>
    <definedName name="_xlnm.Print_Area" localSheetId="5">'G5'!$A$1:$M$33</definedName>
    <definedName name="_xlnm.Print_Area" localSheetId="21">'TA2 HIGH'!$A$1:$J$38</definedName>
    <definedName name="_xlnm.Print_Area" localSheetId="22">'TA3'!$A$1:$S$36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317" l="1"/>
  <c r="M14" i="317" s="1"/>
  <c r="L13" i="317"/>
  <c r="M13" i="317" s="1"/>
  <c r="L12" i="317"/>
  <c r="M12" i="317" s="1"/>
  <c r="L11" i="317"/>
  <c r="M11" i="317" s="1"/>
  <c r="L10" i="317"/>
  <c r="M10" i="317" s="1"/>
  <c r="L8" i="317"/>
  <c r="M8" i="317" s="1"/>
  <c r="F14" i="317"/>
  <c r="F13" i="317"/>
  <c r="F12" i="317"/>
  <c r="F11" i="317"/>
  <c r="F10" i="317"/>
  <c r="F8" i="317"/>
  <c r="G8" i="317" s="1"/>
  <c r="R27" i="317"/>
  <c r="S27" i="317" s="1"/>
  <c r="L27" i="317"/>
  <c r="M27" i="317" s="1"/>
  <c r="G27" i="317"/>
  <c r="F27" i="317"/>
  <c r="R26" i="317"/>
  <c r="S26" i="317" s="1"/>
  <c r="L26" i="317"/>
  <c r="M26" i="317" s="1"/>
  <c r="F26" i="317"/>
  <c r="G26" i="317" s="1"/>
  <c r="R25" i="317"/>
  <c r="S25" i="317" s="1"/>
  <c r="L25" i="317"/>
  <c r="M25" i="317" s="1"/>
  <c r="F25" i="317"/>
  <c r="G25" i="317" s="1"/>
  <c r="R24" i="317"/>
  <c r="S24" i="317" s="1"/>
  <c r="L24" i="317"/>
  <c r="M24" i="317" s="1"/>
  <c r="F24" i="317"/>
  <c r="G24" i="317" s="1"/>
  <c r="R23" i="317"/>
  <c r="S23" i="317" s="1"/>
  <c r="L23" i="317"/>
  <c r="M23" i="317" s="1"/>
  <c r="F23" i="317"/>
  <c r="G23" i="317" s="1"/>
  <c r="R21" i="317"/>
  <c r="S21" i="317" s="1"/>
  <c r="L21" i="317"/>
  <c r="M21" i="317" s="1"/>
  <c r="F21" i="317"/>
  <c r="G21" i="317" s="1"/>
  <c r="R14" i="317"/>
  <c r="S14" i="317" s="1"/>
  <c r="G14" i="317"/>
  <c r="R13" i="317"/>
  <c r="S13" i="317" s="1"/>
  <c r="G13" i="317"/>
  <c r="R12" i="317"/>
  <c r="S12" i="317" s="1"/>
  <c r="G12" i="317"/>
  <c r="R11" i="317"/>
  <c r="S11" i="317" s="1"/>
  <c r="G11" i="317"/>
  <c r="R10" i="317"/>
  <c r="S10" i="317" s="1"/>
  <c r="G10" i="317"/>
  <c r="R8" i="317"/>
  <c r="S8" i="317" s="1"/>
  <c r="R27" i="304"/>
  <c r="S27" i="304" s="1"/>
  <c r="R26" i="304"/>
  <c r="S26" i="304" s="1"/>
  <c r="R25" i="304"/>
  <c r="S25" i="304" s="1"/>
  <c r="R24" i="304"/>
  <c r="S24" i="304" s="1"/>
  <c r="R23" i="304"/>
  <c r="S23" i="304" s="1"/>
  <c r="R21" i="304"/>
  <c r="S21" i="304" s="1"/>
  <c r="R14" i="304"/>
  <c r="S14" i="304" s="1"/>
  <c r="R13" i="304"/>
  <c r="S13" i="304" s="1"/>
  <c r="R12" i="304"/>
  <c r="S12" i="304" s="1"/>
  <c r="R11" i="304"/>
  <c r="S11" i="304" s="1"/>
  <c r="R10" i="304"/>
  <c r="S10" i="304" s="1"/>
  <c r="R8" i="304"/>
  <c r="S8" i="304" s="1"/>
  <c r="L27" i="304"/>
  <c r="M27" i="304" s="1"/>
  <c r="L26" i="304"/>
  <c r="M26" i="304" s="1"/>
  <c r="L25" i="304"/>
  <c r="M25" i="304" s="1"/>
  <c r="L24" i="304"/>
  <c r="M24" i="304" s="1"/>
  <c r="L23" i="304"/>
  <c r="M23" i="304" s="1"/>
  <c r="L21" i="304"/>
  <c r="M21" i="304" s="1"/>
  <c r="F27" i="304"/>
  <c r="G27" i="304" s="1"/>
  <c r="F26" i="304"/>
  <c r="G26" i="304" s="1"/>
  <c r="F25" i="304"/>
  <c r="G25" i="304" s="1"/>
  <c r="F24" i="304"/>
  <c r="G24" i="304" s="1"/>
  <c r="F23" i="304"/>
  <c r="G23" i="304" s="1"/>
  <c r="F21" i="304"/>
  <c r="G21" i="304" s="1"/>
  <c r="G14" i="304"/>
  <c r="F14" i="304"/>
  <c r="F13" i="304"/>
  <c r="G13" i="304" s="1"/>
  <c r="F12" i="304"/>
  <c r="G12" i="304" s="1"/>
  <c r="F11" i="304"/>
  <c r="G11" i="304" s="1"/>
  <c r="F10" i="304"/>
  <c r="G10" i="304" s="1"/>
  <c r="F8" i="304"/>
  <c r="G8" i="304" s="1"/>
  <c r="L11" i="304"/>
  <c r="M11" i="304" s="1"/>
  <c r="L12" i="304"/>
  <c r="M12" i="304" s="1"/>
  <c r="L13" i="304"/>
  <c r="M13" i="304" s="1"/>
  <c r="L14" i="304"/>
  <c r="M14" i="304" s="1"/>
  <c r="L10" i="304"/>
  <c r="M10" i="304" s="1"/>
  <c r="L8" i="304"/>
  <c r="M8" i="304" s="1"/>
  <c r="G46" i="201"/>
  <c r="A46" i="201"/>
  <c r="G45" i="201"/>
  <c r="A45" i="201"/>
  <c r="M7" i="200"/>
  <c r="M8" i="200"/>
  <c r="M9" i="200"/>
  <c r="M10" i="200"/>
  <c r="M11" i="200"/>
  <c r="M12" i="200"/>
  <c r="M13" i="200"/>
  <c r="M14" i="200"/>
  <c r="M15" i="200"/>
  <c r="M16" i="200"/>
  <c r="M17" i="200"/>
  <c r="M18" i="200"/>
  <c r="M19" i="200"/>
  <c r="M20" i="200"/>
  <c r="M21" i="200"/>
  <c r="M22" i="200"/>
  <c r="N22" i="200" s="1"/>
  <c r="I36" i="200"/>
  <c r="G47" i="201" s="1"/>
  <c r="A36" i="200"/>
  <c r="A47" i="201" s="1"/>
  <c r="F5" i="200"/>
  <c r="E5" i="200"/>
  <c r="D5" i="200"/>
  <c r="I5" i="200" s="1"/>
  <c r="L5" i="200" s="1"/>
  <c r="O5" i="200" s="1"/>
  <c r="C5" i="200"/>
  <c r="H5" i="200" s="1"/>
  <c r="K5" i="200" s="1"/>
  <c r="N5" i="200" s="1"/>
  <c r="F4" i="200"/>
  <c r="E4" i="200"/>
  <c r="D4" i="200"/>
  <c r="I4" i="200" s="1"/>
  <c r="L4" i="200" s="1"/>
  <c r="O4" i="200" s="1"/>
  <c r="C4" i="200"/>
  <c r="A2" i="201"/>
  <c r="A1" i="201"/>
  <c r="C22" i="200"/>
  <c r="E25" i="200" s="1"/>
  <c r="D22" i="200"/>
  <c r="F25" i="200" s="1"/>
  <c r="A7" i="200"/>
  <c r="A8" i="200" s="1"/>
  <c r="A9" i="200" s="1"/>
  <c r="A10" i="200" s="1"/>
  <c r="A11" i="200" s="1"/>
  <c r="A12" i="200" s="1"/>
  <c r="A13" i="200" s="1"/>
  <c r="A14" i="200" s="1"/>
  <c r="A15" i="200" s="1"/>
  <c r="A16" i="200" s="1"/>
  <c r="A17" i="200" s="1"/>
  <c r="A18" i="200" s="1"/>
  <c r="A19" i="200" s="1"/>
  <c r="A20" i="200" s="1"/>
  <c r="A21" i="200" s="1"/>
  <c r="A22" i="200" s="1"/>
  <c r="A23" i="200" s="1"/>
  <c r="A24" i="200" s="1"/>
  <c r="A25" i="200" s="1"/>
  <c r="A26" i="200" s="1"/>
  <c r="A27" i="200" s="1"/>
  <c r="A28" i="200" s="1"/>
  <c r="A29" i="200" s="1"/>
  <c r="A30" i="200" s="1"/>
  <c r="A31" i="200" s="1"/>
  <c r="A32" i="200" s="1"/>
  <c r="H4" i="200"/>
  <c r="K4" i="200" s="1"/>
  <c r="N4" i="200" s="1"/>
  <c r="O32" i="200"/>
  <c r="N32" i="200"/>
  <c r="O31" i="200"/>
  <c r="N31" i="200"/>
  <c r="O30" i="200"/>
  <c r="N30" i="200"/>
  <c r="O29" i="200"/>
  <c r="N29" i="200"/>
  <c r="O28" i="200"/>
  <c r="N28" i="200"/>
  <c r="O27" i="200"/>
  <c r="N27" i="200"/>
  <c r="O26" i="200"/>
  <c r="N26" i="200"/>
  <c r="O25" i="200"/>
  <c r="N25" i="200"/>
  <c r="O24" i="200"/>
  <c r="N24" i="200"/>
  <c r="O23" i="200"/>
  <c r="N23" i="200"/>
  <c r="L22" i="200"/>
  <c r="K22" i="200"/>
  <c r="I22" i="200"/>
  <c r="H22" i="200"/>
  <c r="I34" i="198"/>
  <c r="G45" i="199" s="1"/>
  <c r="A34" i="198"/>
  <c r="A45" i="199" s="1"/>
  <c r="F5" i="198"/>
  <c r="E5" i="198"/>
  <c r="D5" i="198"/>
  <c r="I5" i="198" s="1"/>
  <c r="L5" i="198" s="1"/>
  <c r="O5" i="198" s="1"/>
  <c r="C5" i="198"/>
  <c r="H5" i="198" s="1"/>
  <c r="K5" i="198" s="1"/>
  <c r="N5" i="198" s="1"/>
  <c r="F4" i="198"/>
  <c r="E4" i="198"/>
  <c r="D4" i="198"/>
  <c r="I4" i="198" s="1"/>
  <c r="L4" i="198" s="1"/>
  <c r="O4" i="198" s="1"/>
  <c r="C4" i="198"/>
  <c r="H4" i="198" s="1"/>
  <c r="K4" i="198" s="1"/>
  <c r="N4" i="198" s="1"/>
  <c r="A2" i="199"/>
  <c r="A1" i="199"/>
  <c r="C22" i="198"/>
  <c r="E25" i="198" s="1"/>
  <c r="D22" i="198"/>
  <c r="F25" i="198" s="1"/>
  <c r="M22" i="198"/>
  <c r="N22" i="198" s="1"/>
  <c r="M21" i="198"/>
  <c r="M20" i="198"/>
  <c r="M19" i="198"/>
  <c r="M18" i="198"/>
  <c r="M17" i="198"/>
  <c r="M16" i="198"/>
  <c r="M15" i="198"/>
  <c r="M14" i="198"/>
  <c r="M13" i="198"/>
  <c r="M12" i="198"/>
  <c r="M11" i="198"/>
  <c r="M10" i="198"/>
  <c r="M9" i="198"/>
  <c r="M8" i="198"/>
  <c r="A7" i="198"/>
  <c r="A8" i="198" s="1"/>
  <c r="A9" i="198" s="1"/>
  <c r="A10" i="198" s="1"/>
  <c r="A11" i="198" s="1"/>
  <c r="A12" i="198" s="1"/>
  <c r="A13" i="198" s="1"/>
  <c r="A14" i="198" s="1"/>
  <c r="A15" i="198" s="1"/>
  <c r="A16" i="198" s="1"/>
  <c r="A17" i="198" s="1"/>
  <c r="A18" i="198" s="1"/>
  <c r="A19" i="198" s="1"/>
  <c r="A20" i="198" s="1"/>
  <c r="A21" i="198" s="1"/>
  <c r="A22" i="198" s="1"/>
  <c r="A23" i="198" s="1"/>
  <c r="A24" i="198" s="1"/>
  <c r="A25" i="198" s="1"/>
  <c r="A26" i="198" s="1"/>
  <c r="A27" i="198" s="1"/>
  <c r="A28" i="198" s="1"/>
  <c r="A29" i="198" s="1"/>
  <c r="A30" i="198" s="1"/>
  <c r="A31" i="198" s="1"/>
  <c r="A32" i="198" s="1"/>
  <c r="O32" i="198"/>
  <c r="N32" i="198"/>
  <c r="O31" i="198"/>
  <c r="N31" i="198"/>
  <c r="O30" i="198"/>
  <c r="N30" i="198"/>
  <c r="O29" i="198"/>
  <c r="N29" i="198"/>
  <c r="O28" i="198"/>
  <c r="N28" i="198"/>
  <c r="O27" i="198"/>
  <c r="N27" i="198"/>
  <c r="O26" i="198"/>
  <c r="N26" i="198"/>
  <c r="O25" i="198"/>
  <c r="N25" i="198"/>
  <c r="O24" i="198"/>
  <c r="N24" i="198"/>
  <c r="O23" i="198"/>
  <c r="N23" i="198"/>
  <c r="M7" i="198"/>
  <c r="L22" i="198"/>
  <c r="K22" i="198"/>
  <c r="I22" i="198"/>
  <c r="H22" i="198"/>
  <c r="O22" i="198" l="1"/>
  <c r="O22" i="200"/>
</calcChain>
</file>

<file path=xl/sharedStrings.xml><?xml version="1.0" encoding="utf-8"?>
<sst xmlns="http://schemas.openxmlformats.org/spreadsheetml/2006/main" count="856" uniqueCount="178">
  <si>
    <t>Gesamtzahl /</t>
  </si>
  <si>
    <t>Technische Richtung /</t>
  </si>
  <si>
    <t>Kaufmännische Richtung /</t>
  </si>
  <si>
    <t>Übrige Richtungen /</t>
  </si>
  <si>
    <t>Total</t>
  </si>
  <si>
    <t>Orientation technique</t>
  </si>
  <si>
    <t>Orientation commerciale</t>
  </si>
  <si>
    <t>Autres orientations</t>
  </si>
  <si>
    <t>Typ I (1) /</t>
  </si>
  <si>
    <t>Type I (1)</t>
  </si>
  <si>
    <t>Typ II (2) /</t>
  </si>
  <si>
    <t>Type II (2)</t>
  </si>
  <si>
    <t>(1) Während der beruflcihen Grundbildung</t>
  </si>
  <si>
    <t>(1) Pendant la formation professionnelle de base</t>
  </si>
  <si>
    <t>(2) Nach der beruflcihen Grundbildung</t>
  </si>
  <si>
    <t>(2) Après la formation professionnelle de base</t>
  </si>
  <si>
    <t>G6a  Berufsmaturitäten nach Typ</t>
  </si>
  <si>
    <t>G6a  Maturités professionnelles par type</t>
  </si>
  <si>
    <t>G7a  Berufsmaturitäten nach Richtung</t>
  </si>
  <si>
    <t>G7a  Maturités professionnelles par orientation</t>
  </si>
  <si>
    <t>N°</t>
  </si>
  <si>
    <t>Titre</t>
  </si>
  <si>
    <t>Renseignements: eduperspectives@bfs.admin.ch</t>
  </si>
  <si>
    <t>Degré secondaire I</t>
  </si>
  <si>
    <t>Suisse romande</t>
  </si>
  <si>
    <t>Office fédéral de la statistique (OFS) - Domaine 15: Éducation et science</t>
  </si>
  <si>
    <t>Scénario de référence</t>
  </si>
  <si>
    <t>Ensemble de la Suisse</t>
  </si>
  <si>
    <t>Suisse du Nord-Ouest (1)</t>
  </si>
  <si>
    <t>Suisse centrale</t>
  </si>
  <si>
    <t>Suisse orientale (2)</t>
  </si>
  <si>
    <t>Tessin</t>
  </si>
  <si>
    <t>Scénario "haut"</t>
  </si>
  <si>
    <t>Scénario "bas"</t>
  </si>
  <si>
    <t xml:space="preserve">p10 </t>
  </si>
  <si>
    <t xml:space="preserve">p90 </t>
  </si>
  <si>
    <t>Région</t>
  </si>
  <si>
    <t>Nombre d'enseignants</t>
  </si>
  <si>
    <t xml:space="preserve">G4 </t>
  </si>
  <si>
    <t>Médiane</t>
  </si>
  <si>
    <t>N</t>
  </si>
  <si>
    <t>G10</t>
  </si>
  <si>
    <t>Sources: Perspectives de la formation, OFS, Neuchâtel</t>
  </si>
  <si>
    <t>G1</t>
  </si>
  <si>
    <t>G2</t>
  </si>
  <si>
    <t>G3</t>
  </si>
  <si>
    <t>G4</t>
  </si>
  <si>
    <t>G5</t>
  </si>
  <si>
    <t>G8</t>
  </si>
  <si>
    <t>G9</t>
  </si>
  <si>
    <t>(1) inclut le canton de Berne; (2) inclut le canton de Zurich;</t>
  </si>
  <si>
    <t>Nombre de départs temporaires ou définitifs</t>
  </si>
  <si>
    <t>Besoin en nouveaux enseignants</t>
  </si>
  <si>
    <t>Différence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</si>
  <si>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</si>
  <si>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</si>
  <si>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</si>
  <si>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</si>
  <si>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</si>
  <si>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</si>
  <si>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</si>
  <si>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</si>
  <si>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</si>
  <si>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</si>
  <si>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</si>
  <si>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</si>
  <si>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</si>
  <si>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</si>
  <si>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</si>
  <si>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Appenzell-Rh.-Int.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</si>
  <si>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</si>
  <si>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</si>
  <si>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</si>
  <si>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</si>
  <si>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</si>
  <si>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</si>
  <si>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</si>
  <si>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</si>
  <si>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</si>
  <si>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Résultats principaux par canton pour le degré secondaire I selon le scénario de référence</t>
  </si>
  <si>
    <t>Besoin / Nouvelles entrées (personnes)</t>
  </si>
  <si>
    <t>Publication: Scénarios 2025-2034 pour les enseignants de l'école obligatoire</t>
  </si>
  <si>
    <t>© OFS, Neuchâtel, 2025</t>
  </si>
  <si>
    <t>Variation 2025-2034</t>
  </si>
  <si>
    <t>Nombre de nouveaux diplômés HEP du degré devenant habituellement enseignants dans le degré</t>
  </si>
  <si>
    <t>2034***</t>
  </si>
  <si>
    <t>Suisse du Nord-Ouest</t>
  </si>
  <si>
    <t>Suisse orientale</t>
  </si>
  <si>
    <t>2025*</t>
  </si>
  <si>
    <t>2034**</t>
  </si>
  <si>
    <t>(1) inclut le canton de Berne; (2) inclut le canton de Zurich</t>
  </si>
  <si>
    <t xml:space="preserve"> </t>
  </si>
  <si>
    <t>2029**</t>
  </si>
  <si>
    <t xml:space="preserve">(1) inclut le canton de Berne; (2) inclut le canton de Zurich; </t>
  </si>
  <si>
    <t xml:space="preserve">G3  </t>
  </si>
  <si>
    <t xml:space="preserve">G11-G12 </t>
  </si>
  <si>
    <t xml:space="preserve">G13-G14 </t>
  </si>
  <si>
    <t>G15</t>
  </si>
  <si>
    <t>Besoin</t>
  </si>
  <si>
    <t>Ensemble de la période 2025-2034</t>
  </si>
  <si>
    <t>Situation 2034*</t>
  </si>
  <si>
    <t>%</t>
  </si>
  <si>
    <t>* Degré secondaire I ainsi que ceux pour enseigner à la fois dans le degré secondaire I et le degré secondaire II.</t>
  </si>
  <si>
    <t>TA1 REF</t>
  </si>
  <si>
    <t>TA1 LOW</t>
  </si>
  <si>
    <t>TA1 HIGH</t>
  </si>
  <si>
    <t>Résultats principaux par canton pour le degré secondaire I selon le scénario "haut"</t>
  </si>
  <si>
    <t>TA2 REF</t>
  </si>
  <si>
    <t>TA2 LOW</t>
  </si>
  <si>
    <t>Résultats principaux par canton pour le degré secondaire I selon le scénario "bas"</t>
  </si>
  <si>
    <t>Pondéré par le nombre d'heures d'enseignement</t>
  </si>
  <si>
    <t>A. Qualifié pour le degré</t>
  </si>
  <si>
    <t>B. Qualifié pour un autre degré</t>
  </si>
  <si>
    <t>C. Etudiants HEP pour le degré</t>
  </si>
  <si>
    <t>D. Etudiants HEP pour un autre degré</t>
  </si>
  <si>
    <t>E. Pas qualifié (mais titre HEU/HES)</t>
  </si>
  <si>
    <t>G7 Structure de qualification des nouveaux enseignants du degré secondaire I âgés de 35 ans ou moins</t>
  </si>
  <si>
    <t>*: sorties du périmètre d´analyses (voir aussi définitions)</t>
  </si>
  <si>
    <t>2018-2020</t>
  </si>
  <si>
    <t>2021-2022</t>
  </si>
  <si>
    <t>G6</t>
  </si>
  <si>
    <t>G7</t>
  </si>
  <si>
    <t>Structure de qualification des nouveaux enseignants du degré secondaire I âgés de 35 ans ou moins</t>
  </si>
  <si>
    <t>G11-G12</t>
  </si>
  <si>
    <t>G13-G14</t>
  </si>
  <si>
    <t>G16</t>
  </si>
  <si>
    <t>G17</t>
  </si>
  <si>
    <t>TA2 HIGH</t>
  </si>
  <si>
    <t>Tableaux et données des graphiques de la publication "Scénarios 2025-2034 pour les enseignants de l'école obligatoire"</t>
  </si>
  <si>
    <t>TA3</t>
  </si>
  <si>
    <t>Evolution du nombre d'enseignants de l'école obligatoire</t>
  </si>
  <si>
    <t>TA3 Degré secondaire I : Différence entre l'offre et le besoin en nouveaux enseignants, par région</t>
  </si>
  <si>
    <t>Degré secondaire I : Différence entre l'offre et le besoin en nouveaux enseignants, par région</t>
  </si>
  <si>
    <t>G2 Evolution du nombre d'élèves des classes ordinaires du degré secondaire I</t>
  </si>
  <si>
    <t>Evolution du nombre d'enseignants de l'école obligatoire, selon les différents scénarios</t>
  </si>
  <si>
    <t>Evolution entre 2025 et 2034 du nombre d'enseignants de l'école obligatoire, par degré et par région</t>
  </si>
  <si>
    <t>Structure de qualification des nouveaux enseignants du degré primaire (1-8) âgés de 35 ans ou moins</t>
  </si>
  <si>
    <t>Evolution du nombre d'élèves des classes ordinaires du degré primaire (1-8), selon les différents scénarios</t>
  </si>
  <si>
    <t>Evolution du nombre d'élèves des classes ordinaires du degré secondaire I, selon les différents scénarios</t>
  </si>
  <si>
    <t>G6 Structure de qualification des nouveaux enseignants du degré primaire (1-8) âgés de 35 ans ou moins</t>
  </si>
  <si>
    <t>G8 Taux de départs* à 1 an des enseignants de moins de 55 ans du degré primaire (1-8), selon la qualification de l'enseignant</t>
  </si>
  <si>
    <t>En %</t>
  </si>
  <si>
    <t>Taux de départs à 1 an des enseignants de moins de 55 ans du degré primaire (1-8), selon la qualification de l'enseignant</t>
  </si>
  <si>
    <t xml:space="preserve">G9 Taux de départs* à 1 an des enseignants de moins de 55 ans du degré secondaire I, selon la qualification de l'enseignant  </t>
  </si>
  <si>
    <t xml:space="preserve">Taux de départs à 1 an des enseignants de moins de 55 ans du degré secondaire I, selon la qualification de l'enseignant </t>
  </si>
  <si>
    <t>Evolution entre 2025 et 2034 du nombre de départs d'enseignants de l'école obligatoire de 55 ans ou plus, par degré et par région</t>
  </si>
  <si>
    <t xml:space="preserve">Besoin en nouveaux enseignants, par région </t>
  </si>
  <si>
    <t>Besoin en nouveaux enseignants, par région</t>
  </si>
  <si>
    <t>Nombre de premiers titres d’enseignants délivrés, par région</t>
  </si>
  <si>
    <t>Evolution du besoin en nouveaux enseignants dans le degré secondaire I et du nombre de nouveaux diplômés de l’enseignement du degré* devenant habituellement enseignants dans ce degré</t>
  </si>
  <si>
    <t>Evolution du besoin en nouveaux enseignants dans le degré secondaire I et du nombre de nouveaux diplômés de l’enseignement du degré devenant habituellement enseignants dans ce degré</t>
  </si>
  <si>
    <t>Résultats principaux par canton pour le degré primaire (1-8) selon le scénario de référence</t>
  </si>
  <si>
    <t>Résultats principaux par canton pour le degré primaire (1-8) selon le scénario "bas"</t>
  </si>
  <si>
    <t>Résultats principaux par canton pour le degré primaire (1-8) selon le scénario "haut"</t>
  </si>
  <si>
    <t xml:space="preserve"> Résultats principaux par canton pour le degré primaire (1-8)  selon le scénario de référence</t>
  </si>
  <si>
    <t xml:space="preserve"> Résultats principaux par canton pour le degré primaire (1-8)  selon le scénario "bas"</t>
  </si>
  <si>
    <t xml:space="preserve"> Résultats principaux par canton pour le degré primaire (1-8)  selon le scénario "haut"</t>
  </si>
  <si>
    <t>Evolution future entre 2025 et 2034 du nombre d’élèves des classes ordinaires de l’école obligatoire, par région</t>
  </si>
  <si>
    <t>Evolution du besoin en nouveaux enseignants dans le degré primaire (1-8) et du nombre de nouveaux diplômés de l'enseignement du degré devenant habituellement enseignants dans le degré</t>
  </si>
  <si>
    <t>Degré primaire (1-8): Différence entre l'offre et le besoin en nouveaux enseignants, par région</t>
  </si>
  <si>
    <t>G1 Evolution du nombre d'élèves des classes ordinaires du degré primaire (1-8)</t>
  </si>
  <si>
    <t>Degré primaire (1-8)</t>
  </si>
  <si>
    <t>G16 Degré primaire (1-8): Différence entre l'offre et le besoin en nouveaux enseignants, par région</t>
  </si>
  <si>
    <t>Partiellement qualifié</t>
  </si>
  <si>
    <t>Qualifié</t>
  </si>
  <si>
    <t>(1) inclut le canton de Berne; (2) inclut le canton de Zurich; pour les moyennes sur 3 ans voir en annexe de la publication.</t>
  </si>
  <si>
    <t>F. Pas de titre d'une haute école dans LABB et en Suisse avant entrée comme enseignant</t>
  </si>
  <si>
    <t>G. Pas de titre d'une haute école dans LABB (pas en Suisse ou arrivée depuis au max. 5 ans)</t>
  </si>
  <si>
    <t>H. Pas de titre d'une haute école dans LABB et date inconnue d´arrivée en Suisse</t>
  </si>
  <si>
    <t>Besoin / Nouvelles entrées</t>
  </si>
  <si>
    <t>Différence entre l'offre et le besoin</t>
  </si>
  <si>
    <t>Nombre de premiers titres HEP</t>
  </si>
  <si>
    <t>Degré secondaire I****</t>
  </si>
  <si>
    <t>****Sans les titres pour enseigner à la fois dans le degré secondaire I et le degré secondaire II.</t>
  </si>
  <si>
    <t>*Valeur médiane 2024-2026. **Valeur médiane 2028-2030. ***Valeur médiane 2033-2035.</t>
  </si>
  <si>
    <t>*Valeur médiane 2024-2026. **Valeur médiane 2033-2035.</t>
  </si>
  <si>
    <t>* Valeur médiane 2033-2035.</t>
  </si>
  <si>
    <t xml:space="preserve">L'offre et le besoin ne peuvent être comparés sur une base vraiment pertinente pour ce degré.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</si>
</sst>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#####0;\-######0;\-;@"/>
    <numFmt numFmtId="166" formatCode="0.0%"/>
    <numFmt numFmtId="167" formatCode="&quot;G&quot;0"/>
    <numFmt numFmtId="168" formatCode="&quot;D&quot;0"/>
    <numFmt numFmtId="169" formatCode="0.0"/>
  </numFmts>
  <fonts count="3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595959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10"/>
      <color rgb="FF000000"/>
      <name val="Rial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lightUp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lightUp"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DotDot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ashDotDot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ashDotDot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ashDotDot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DotDot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/>
      <diagonal/>
    </border>
    <border>
      <left style="dashDot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ashDotDot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9" fontId="10" fillId="0" borderId="0" applyFont="0" applyFill="0" applyBorder="0" applyAlignment="0" applyProtection="0"/>
    <xf numFmtId="0" fontId="10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0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28" fillId="0" borderId="0"/>
    <xf numFmtId="9" fontId="28" fillId="0" borderId="0" applyFont="0" applyFill="0" applyBorder="0" applyAlignment="0" applyProtection="0"/>
    <xf numFmtId="0" fontId="3" fillId="0" borderId="0"/>
    <xf numFmtId="0" fontId="2" fillId="0" borderId="0"/>
    <xf numFmtId="0" fontId="10" fillId="0" borderId="0"/>
    <xf numFmtId="0" fontId="34" fillId="0" borderId="0" applyNumberFormat="0" applyFill="0" applyBorder="0" applyAlignment="0" applyProtection="0"/>
  </cellStyleXfs>
  <cellXfs count="349">
    <xf numFmtId="0" fontId="0" fillId="0" borderId="0" xfId="0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3" fontId="14" fillId="2" borderId="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3" fontId="14" fillId="2" borderId="4" xfId="0" applyNumberFormat="1" applyFont="1" applyFill="1" applyBorder="1" applyAlignment="1">
      <alignment horizontal="center" vertical="center"/>
    </xf>
    <xf numFmtId="3" fontId="14" fillId="2" borderId="5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7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4" fillId="3" borderId="2" xfId="0" applyNumberFormat="1" applyFont="1" applyFill="1" applyBorder="1" applyAlignment="1" applyProtection="1">
      <alignment horizontal="center" vertical="center"/>
      <protection locked="0"/>
    </xf>
    <xf numFmtId="3" fontId="14" fillId="3" borderId="3" xfId="0" applyNumberFormat="1" applyFont="1" applyFill="1" applyBorder="1" applyAlignment="1" applyProtection="1">
      <alignment horizontal="center" vertical="center"/>
      <protection locked="0"/>
    </xf>
    <xf numFmtId="3" fontId="14" fillId="3" borderId="4" xfId="0" applyNumberFormat="1" applyFont="1" applyFill="1" applyBorder="1" applyAlignment="1" applyProtection="1">
      <alignment horizontal="center" vertical="center"/>
      <protection locked="0"/>
    </xf>
    <xf numFmtId="3" fontId="14" fillId="3" borderId="9" xfId="0" applyNumberFormat="1" applyFont="1" applyFill="1" applyBorder="1" applyAlignment="1" applyProtection="1">
      <alignment horizontal="center" vertical="center"/>
      <protection locked="0"/>
    </xf>
    <xf numFmtId="3" fontId="14" fillId="3" borderId="10" xfId="0" applyNumberFormat="1" applyFont="1" applyFill="1" applyBorder="1" applyAlignment="1" applyProtection="1">
      <alignment horizontal="center" vertical="center"/>
      <protection locked="0"/>
    </xf>
    <xf numFmtId="3" fontId="14" fillId="3" borderId="11" xfId="0" applyNumberFormat="1" applyFont="1" applyFill="1" applyBorder="1" applyAlignment="1" applyProtection="1">
      <alignment horizontal="center" vertical="center"/>
      <protection locked="0"/>
    </xf>
    <xf numFmtId="167" fontId="15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left" vertical="center"/>
    </xf>
    <xf numFmtId="0" fontId="14" fillId="0" borderId="0" xfId="0" applyFont="1"/>
    <xf numFmtId="166" fontId="14" fillId="2" borderId="2" xfId="1" applyNumberFormat="1" applyFont="1" applyFill="1" applyBorder="1" applyAlignment="1" applyProtection="1">
      <alignment horizontal="center" vertical="center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3" fontId="14" fillId="4" borderId="13" xfId="1" applyNumberFormat="1" applyFont="1" applyFill="1" applyBorder="1" applyAlignment="1" applyProtection="1">
      <alignment horizontal="center" vertical="center"/>
    </xf>
    <xf numFmtId="3" fontId="14" fillId="4" borderId="18" xfId="1" applyNumberFormat="1" applyFont="1" applyFill="1" applyBorder="1" applyAlignment="1" applyProtection="1">
      <alignment horizontal="center" vertical="center"/>
    </xf>
    <xf numFmtId="3" fontId="14" fillId="4" borderId="19" xfId="0" applyNumberFormat="1" applyFont="1" applyFill="1" applyBorder="1" applyAlignment="1" applyProtection="1">
      <alignment horizontal="center" vertical="center"/>
      <protection locked="0"/>
    </xf>
    <xf numFmtId="3" fontId="14" fillId="4" borderId="12" xfId="0" applyNumberFormat="1" applyFont="1" applyFill="1" applyBorder="1" applyAlignment="1" applyProtection="1">
      <alignment horizontal="center" vertical="center"/>
      <protection locked="0"/>
    </xf>
    <xf numFmtId="10" fontId="14" fillId="4" borderId="20" xfId="1" applyNumberFormat="1" applyFont="1" applyFill="1" applyBorder="1" applyAlignment="1" applyProtection="1">
      <alignment horizontal="center" vertical="center"/>
      <protection locked="0"/>
    </xf>
    <xf numFmtId="10" fontId="14" fillId="4" borderId="5" xfId="1" applyNumberFormat="1" applyFont="1" applyFill="1" applyBorder="1" applyAlignment="1" applyProtection="1">
      <alignment horizontal="center" vertical="center"/>
      <protection locked="0"/>
    </xf>
    <xf numFmtId="168" fontId="15" fillId="0" borderId="0" xfId="0" applyNumberFormat="1" applyFont="1" applyAlignment="1">
      <alignment horizontal="right" vertical="center"/>
    </xf>
    <xf numFmtId="0" fontId="13" fillId="0" borderId="0" xfId="0" applyFont="1"/>
    <xf numFmtId="165" fontId="13" fillId="0" borderId="0" xfId="0" applyNumberFormat="1" applyFont="1" applyAlignment="1">
      <alignment horizontal="center" vertical="center"/>
    </xf>
    <xf numFmtId="0" fontId="19" fillId="3" borderId="2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9" fillId="3" borderId="22" xfId="0" applyFont="1" applyFill="1" applyBorder="1" applyAlignment="1">
      <alignment horizontal="center" vertical="center" wrapText="1"/>
    </xf>
    <xf numFmtId="166" fontId="19" fillId="3" borderId="13" xfId="1" applyNumberFormat="1" applyFont="1" applyFill="1" applyBorder="1" applyAlignment="1" applyProtection="1">
      <alignment horizontal="center" vertical="center" wrapText="1"/>
    </xf>
    <xf numFmtId="3" fontId="14" fillId="0" borderId="23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 applyProtection="1">
      <alignment horizontal="center" vertical="center"/>
      <protection locked="0"/>
    </xf>
    <xf numFmtId="166" fontId="14" fillId="2" borderId="2" xfId="1" applyNumberFormat="1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3" fontId="14" fillId="0" borderId="25" xfId="0" applyNumberFormat="1" applyFont="1" applyBorder="1" applyAlignment="1" applyProtection="1">
      <alignment horizontal="center" vertical="center"/>
      <protection locked="0"/>
    </xf>
    <xf numFmtId="3" fontId="14" fillId="2" borderId="26" xfId="0" applyNumberFormat="1" applyFont="1" applyFill="1" applyBorder="1" applyAlignment="1">
      <alignment horizontal="center" vertical="center"/>
    </xf>
    <xf numFmtId="166" fontId="14" fillId="2" borderId="7" xfId="1" applyNumberFormat="1" applyFont="1" applyFill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3" fontId="14" fillId="0" borderId="28" xfId="0" applyNumberFormat="1" applyFont="1" applyBorder="1" applyAlignment="1" applyProtection="1">
      <alignment horizontal="center" vertical="center"/>
      <protection locked="0"/>
    </xf>
    <xf numFmtId="3" fontId="14" fillId="2" borderId="9" xfId="0" applyNumberFormat="1" applyFont="1" applyFill="1" applyBorder="1" applyAlignment="1">
      <alignment horizontal="center" vertical="center"/>
    </xf>
    <xf numFmtId="166" fontId="14" fillId="2" borderId="4" xfId="1" applyNumberFormat="1" applyFont="1" applyFill="1" applyBorder="1" applyAlignment="1">
      <alignment horizontal="center" vertical="center"/>
    </xf>
    <xf numFmtId="3" fontId="14" fillId="0" borderId="28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 applyProtection="1">
      <alignment horizontal="center" vertical="center"/>
      <protection locked="0"/>
    </xf>
    <xf numFmtId="3" fontId="14" fillId="0" borderId="29" xfId="0" applyNumberFormat="1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3" fontId="14" fillId="0" borderId="31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32" xfId="0" applyNumberFormat="1" applyFont="1" applyBorder="1" applyAlignment="1">
      <alignment horizontal="center" vertical="center"/>
    </xf>
    <xf numFmtId="3" fontId="14" fillId="5" borderId="23" xfId="0" applyNumberFormat="1" applyFont="1" applyFill="1" applyBorder="1" applyAlignment="1">
      <alignment horizontal="center" vertical="center"/>
    </xf>
    <xf numFmtId="3" fontId="14" fillId="3" borderId="6" xfId="0" applyNumberFormat="1" applyFont="1" applyFill="1" applyBorder="1" applyAlignment="1" applyProtection="1">
      <alignment horizontal="center" vertical="center"/>
      <protection locked="0"/>
    </xf>
    <xf numFmtId="3" fontId="14" fillId="3" borderId="2" xfId="0" applyNumberFormat="1" applyFont="1" applyFill="1" applyBorder="1" applyAlignment="1">
      <alignment horizontal="center" vertical="center"/>
    </xf>
    <xf numFmtId="3" fontId="14" fillId="3" borderId="6" xfId="0" applyNumberFormat="1" applyFont="1" applyFill="1" applyBorder="1" applyAlignment="1">
      <alignment horizontal="center" vertical="center"/>
    </xf>
    <xf numFmtId="3" fontId="14" fillId="5" borderId="28" xfId="0" applyNumberFormat="1" applyFont="1" applyFill="1" applyBorder="1" applyAlignment="1">
      <alignment horizontal="center" vertical="center"/>
    </xf>
    <xf numFmtId="3" fontId="14" fillId="3" borderId="5" xfId="0" applyNumberFormat="1" applyFont="1" applyFill="1" applyBorder="1" applyAlignment="1" applyProtection="1">
      <alignment horizontal="center" vertical="center"/>
      <protection locked="0"/>
    </xf>
    <xf numFmtId="3" fontId="14" fillId="3" borderId="4" xfId="0" applyNumberFormat="1" applyFont="1" applyFill="1" applyBorder="1" applyAlignment="1">
      <alignment horizontal="center" vertical="center"/>
    </xf>
    <xf numFmtId="3" fontId="14" fillId="3" borderId="5" xfId="0" applyNumberFormat="1" applyFont="1" applyFill="1" applyBorder="1" applyAlignment="1">
      <alignment horizontal="center" vertical="center"/>
    </xf>
    <xf numFmtId="166" fontId="14" fillId="5" borderId="2" xfId="1" applyNumberFormat="1" applyFont="1" applyFill="1" applyBorder="1" applyAlignment="1" applyProtection="1">
      <alignment horizontal="center" vertical="center"/>
      <protection locked="0"/>
    </xf>
    <xf numFmtId="3" fontId="14" fillId="5" borderId="6" xfId="0" applyNumberFormat="1" applyFont="1" applyFill="1" applyBorder="1" applyAlignment="1">
      <alignment horizontal="center" vertical="center"/>
    </xf>
    <xf numFmtId="166" fontId="14" fillId="5" borderId="4" xfId="1" applyNumberFormat="1" applyFont="1" applyFill="1" applyBorder="1" applyAlignment="1">
      <alignment horizontal="center" vertical="center"/>
    </xf>
    <xf numFmtId="3" fontId="14" fillId="5" borderId="5" xfId="0" applyNumberFormat="1" applyFont="1" applyFill="1" applyBorder="1" applyAlignment="1">
      <alignment horizontal="center" vertical="center"/>
    </xf>
    <xf numFmtId="166" fontId="14" fillId="5" borderId="2" xfId="1" applyNumberFormat="1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3" fontId="14" fillId="5" borderId="22" xfId="0" applyNumberFormat="1" applyFont="1" applyFill="1" applyBorder="1" applyAlignment="1">
      <alignment horizontal="center" vertical="center"/>
    </xf>
    <xf numFmtId="166" fontId="14" fillId="5" borderId="10" xfId="1" applyNumberFormat="1" applyFont="1" applyFill="1" applyBorder="1" applyAlignment="1">
      <alignment horizontal="center" vertical="center"/>
    </xf>
    <xf numFmtId="3" fontId="14" fillId="5" borderId="13" xfId="0" applyNumberFormat="1" applyFont="1" applyFill="1" applyBorder="1" applyAlignment="1">
      <alignment horizontal="center" vertical="center"/>
    </xf>
    <xf numFmtId="3" fontId="14" fillId="3" borderId="13" xfId="0" applyNumberFormat="1" applyFont="1" applyFill="1" applyBorder="1" applyAlignment="1" applyProtection="1">
      <alignment horizontal="center" vertical="center"/>
      <protection locked="0"/>
    </xf>
    <xf numFmtId="3" fontId="14" fillId="3" borderId="10" xfId="0" applyNumberFormat="1" applyFont="1" applyFill="1" applyBorder="1" applyAlignment="1">
      <alignment horizontal="center" vertical="center"/>
    </xf>
    <xf numFmtId="3" fontId="14" fillId="3" borderId="13" xfId="0" applyNumberFormat="1" applyFont="1" applyFill="1" applyBorder="1" applyAlignment="1">
      <alignment horizontal="center" vertical="center"/>
    </xf>
    <xf numFmtId="3" fontId="14" fillId="0" borderId="0" xfId="0" applyNumberFormat="1" applyFont="1" applyAlignment="1">
      <alignment vertical="center"/>
    </xf>
    <xf numFmtId="0" fontId="11" fillId="0" borderId="0" xfId="0" applyFont="1"/>
    <xf numFmtId="3" fontId="11" fillId="0" borderId="0" xfId="0" applyNumberFormat="1" applyFont="1"/>
    <xf numFmtId="0" fontId="21" fillId="0" borderId="0" xfId="0" applyFont="1" applyAlignment="1">
      <alignment vertical="center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6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167" fontId="18" fillId="0" borderId="0" xfId="0" applyNumberFormat="1" applyFont="1" applyAlignment="1">
      <alignment horizontal="left" vertical="center"/>
    </xf>
    <xf numFmtId="0" fontId="16" fillId="0" borderId="0" xfId="5" applyFont="1" applyAlignment="1">
      <alignment vertical="center"/>
    </xf>
    <xf numFmtId="0" fontId="20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167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right" vertical="center"/>
    </xf>
    <xf numFmtId="0" fontId="14" fillId="6" borderId="0" xfId="25" applyFont="1" applyFill="1" applyAlignment="1">
      <alignment horizontal="left" vertical="top" readingOrder="1"/>
    </xf>
    <xf numFmtId="0" fontId="28" fillId="6" borderId="0" xfId="21" applyFill="1"/>
    <xf numFmtId="0" fontId="18" fillId="6" borderId="0" xfId="0" applyFont="1" applyFill="1" applyAlignment="1" applyProtection="1">
      <alignment horizontal="left" vertical="center"/>
      <protection locked="0"/>
    </xf>
    <xf numFmtId="0" fontId="23" fillId="6" borderId="0" xfId="21" applyFont="1" applyFill="1"/>
    <xf numFmtId="0" fontId="24" fillId="6" borderId="0" xfId="21" applyFont="1" applyFill="1"/>
    <xf numFmtId="0" fontId="23" fillId="6" borderId="0" xfId="21" applyFont="1" applyFill="1" applyAlignment="1">
      <alignment horizontal="right" vertical="top" wrapText="1"/>
    </xf>
    <xf numFmtId="3" fontId="23" fillId="6" borderId="0" xfId="21" applyNumberFormat="1" applyFont="1" applyFill="1" applyAlignment="1">
      <alignment horizontal="right" vertical="top" wrapText="1"/>
    </xf>
    <xf numFmtId="9" fontId="23" fillId="6" borderId="0" xfId="22" applyFont="1" applyFill="1" applyBorder="1" applyAlignment="1">
      <alignment horizontal="right" vertical="top" wrapText="1"/>
    </xf>
    <xf numFmtId="0" fontId="29" fillId="6" borderId="0" xfId="21" applyFont="1" applyFill="1" applyAlignment="1">
      <alignment horizontal="right" vertical="center"/>
    </xf>
    <xf numFmtId="9" fontId="23" fillId="6" borderId="0" xfId="22" applyFont="1" applyFill="1" applyBorder="1" applyAlignment="1">
      <alignment horizontal="right" vertical="top"/>
    </xf>
    <xf numFmtId="0" fontId="23" fillId="6" borderId="39" xfId="21" applyFont="1" applyFill="1" applyBorder="1" applyAlignment="1">
      <alignment horizontal="right" vertical="top" wrapText="1"/>
    </xf>
    <xf numFmtId="3" fontId="23" fillId="6" borderId="39" xfId="21" applyNumberFormat="1" applyFont="1" applyFill="1" applyBorder="1" applyAlignment="1">
      <alignment horizontal="right" vertical="top" wrapText="1"/>
    </xf>
    <xf numFmtId="9" fontId="23" fillId="6" borderId="39" xfId="22" applyFont="1" applyFill="1" applyBorder="1" applyAlignment="1">
      <alignment horizontal="right" vertical="top" wrapText="1"/>
    </xf>
    <xf numFmtId="0" fontId="23" fillId="6" borderId="36" xfId="21" applyFont="1" applyFill="1" applyBorder="1" applyAlignment="1">
      <alignment horizontal="left"/>
    </xf>
    <xf numFmtId="0" fontId="23" fillId="6" borderId="35" xfId="21" applyFont="1" applyFill="1" applyBorder="1"/>
    <xf numFmtId="0" fontId="18" fillId="6" borderId="0" xfId="21" applyFont="1" applyFill="1"/>
    <xf numFmtId="0" fontId="10" fillId="6" borderId="0" xfId="21" applyFont="1" applyFill="1"/>
    <xf numFmtId="0" fontId="10" fillId="6" borderId="36" xfId="21" applyFont="1" applyFill="1" applyBorder="1"/>
    <xf numFmtId="0" fontId="10" fillId="6" borderId="0" xfId="21" applyFont="1" applyFill="1" applyAlignment="1">
      <alignment horizontal="right" vertical="top" wrapText="1"/>
    </xf>
    <xf numFmtId="3" fontId="10" fillId="6" borderId="0" xfId="21" applyNumberFormat="1" applyFont="1" applyFill="1" applyAlignment="1">
      <alignment horizontal="right" vertical="top" wrapText="1"/>
    </xf>
    <xf numFmtId="0" fontId="10" fillId="6" borderId="0" xfId="21" quotePrefix="1" applyFont="1" applyFill="1" applyAlignment="1">
      <alignment horizontal="right" vertical="top"/>
    </xf>
    <xf numFmtId="0" fontId="10" fillId="6" borderId="39" xfId="21" applyFont="1" applyFill="1" applyBorder="1" applyAlignment="1">
      <alignment horizontal="right" vertical="top" wrapText="1"/>
    </xf>
    <xf numFmtId="3" fontId="10" fillId="6" borderId="39" xfId="21" applyNumberFormat="1" applyFont="1" applyFill="1" applyBorder="1" applyAlignment="1">
      <alignment horizontal="right" vertical="top" wrapText="1"/>
    </xf>
    <xf numFmtId="0" fontId="10" fillId="6" borderId="0" xfId="21" applyFont="1" applyFill="1" applyAlignment="1">
      <alignment horizontal="right" vertical="center"/>
    </xf>
    <xf numFmtId="9" fontId="10" fillId="6" borderId="0" xfId="21" applyNumberFormat="1" applyFont="1" applyFill="1" applyAlignment="1">
      <alignment horizontal="right" vertical="center"/>
    </xf>
    <xf numFmtId="0" fontId="10" fillId="6" borderId="0" xfId="21" applyFont="1" applyFill="1" applyAlignment="1">
      <alignment horizontal="left" vertical="top" wrapText="1"/>
    </xf>
    <xf numFmtId="0" fontId="10" fillId="6" borderId="0" xfId="21" applyFont="1" applyFill="1" applyAlignment="1">
      <alignment horizontal="right"/>
    </xf>
    <xf numFmtId="1" fontId="10" fillId="6" borderId="0" xfId="21" applyNumberFormat="1" applyFont="1" applyFill="1"/>
    <xf numFmtId="0" fontId="10" fillId="6" borderId="39" xfId="21" applyFont="1" applyFill="1" applyBorder="1" applyAlignment="1">
      <alignment horizontal="right"/>
    </xf>
    <xf numFmtId="1" fontId="10" fillId="6" borderId="39" xfId="21" applyNumberFormat="1" applyFont="1" applyFill="1" applyBorder="1"/>
    <xf numFmtId="1" fontId="10" fillId="6" borderId="0" xfId="21" applyNumberFormat="1" applyFont="1" applyFill="1" applyAlignment="1">
      <alignment horizontal="right" vertical="top" wrapText="1"/>
    </xf>
    <xf numFmtId="1" fontId="10" fillId="6" borderId="39" xfId="21" applyNumberFormat="1" applyFont="1" applyFill="1" applyBorder="1" applyAlignment="1">
      <alignment horizontal="right" vertical="top" wrapText="1"/>
    </xf>
    <xf numFmtId="0" fontId="31" fillId="6" borderId="0" xfId="21" applyFont="1" applyFill="1"/>
    <xf numFmtId="0" fontId="24" fillId="6" borderId="0" xfId="21" applyFont="1" applyFill="1" applyAlignment="1">
      <alignment horizontal="right" vertical="top" wrapText="1"/>
    </xf>
    <xf numFmtId="3" fontId="24" fillId="6" borderId="0" xfId="21" applyNumberFormat="1" applyFont="1" applyFill="1" applyAlignment="1">
      <alignment horizontal="right" vertical="top" wrapText="1"/>
    </xf>
    <xf numFmtId="9" fontId="24" fillId="6" borderId="0" xfId="22" applyFont="1" applyFill="1" applyBorder="1" applyAlignment="1">
      <alignment horizontal="right" vertical="top" wrapText="1"/>
    </xf>
    <xf numFmtId="0" fontId="18" fillId="6" borderId="0" xfId="21" applyFont="1" applyFill="1" applyAlignment="1">
      <alignment horizontal="right" vertical="top" wrapText="1"/>
    </xf>
    <xf numFmtId="3" fontId="18" fillId="6" borderId="0" xfId="21" applyNumberFormat="1" applyFont="1" applyFill="1" applyAlignment="1">
      <alignment horizontal="right" vertical="top" wrapText="1"/>
    </xf>
    <xf numFmtId="0" fontId="18" fillId="6" borderId="0" xfId="21" applyFont="1" applyFill="1" applyAlignment="1">
      <alignment horizontal="right"/>
    </xf>
    <xf numFmtId="1" fontId="18" fillId="6" borderId="0" xfId="21" applyNumberFormat="1" applyFont="1" applyFill="1"/>
    <xf numFmtId="1" fontId="18" fillId="6" borderId="0" xfId="21" applyNumberFormat="1" applyFont="1" applyFill="1" applyAlignment="1">
      <alignment horizontal="right" vertical="top" wrapText="1"/>
    </xf>
    <xf numFmtId="0" fontId="10" fillId="6" borderId="0" xfId="21" quotePrefix="1" applyFont="1" applyFill="1" applyAlignment="1">
      <alignment horizontal="right" vertical="top" wrapText="1"/>
    </xf>
    <xf numFmtId="1" fontId="28" fillId="6" borderId="0" xfId="21" applyNumberFormat="1" applyFill="1"/>
    <xf numFmtId="0" fontId="10" fillId="6" borderId="36" xfId="21" applyFont="1" applyFill="1" applyBorder="1" applyAlignment="1">
      <alignment horizontal="left" vertical="center" wrapText="1"/>
    </xf>
    <xf numFmtId="0" fontId="10" fillId="6" borderId="34" xfId="21" applyFont="1" applyFill="1" applyBorder="1" applyAlignment="1">
      <alignment horizontal="right" vertical="center" wrapText="1"/>
    </xf>
    <xf numFmtId="0" fontId="10" fillId="6" borderId="0" xfId="21" applyFont="1" applyFill="1" applyAlignment="1">
      <alignment horizontal="right" vertical="center" wrapText="1"/>
    </xf>
    <xf numFmtId="1" fontId="10" fillId="6" borderId="0" xfId="21" applyNumberFormat="1" applyFont="1" applyFill="1" applyAlignment="1">
      <alignment horizontal="right" vertical="center" wrapText="1"/>
    </xf>
    <xf numFmtId="0" fontId="10" fillId="6" borderId="0" xfId="21" quotePrefix="1" applyFont="1" applyFill="1" applyAlignment="1">
      <alignment horizontal="right" vertical="center" wrapText="1"/>
    </xf>
    <xf numFmtId="0" fontId="10" fillId="6" borderId="39" xfId="21" applyFont="1" applyFill="1" applyBorder="1" applyAlignment="1">
      <alignment horizontal="right" vertical="center" wrapText="1"/>
    </xf>
    <xf numFmtId="1" fontId="10" fillId="6" borderId="39" xfId="21" applyNumberFormat="1" applyFont="1" applyFill="1" applyBorder="1" applyAlignment="1">
      <alignment horizontal="right" vertical="center" wrapText="1"/>
    </xf>
    <xf numFmtId="0" fontId="18" fillId="6" borderId="0" xfId="21" applyFont="1" applyFill="1" applyAlignment="1">
      <alignment horizontal="left" vertical="center"/>
    </xf>
    <xf numFmtId="0" fontId="32" fillId="6" borderId="0" xfId="0" applyFont="1" applyFill="1" applyAlignment="1">
      <alignment horizontal="left" vertical="center" readingOrder="1"/>
    </xf>
    <xf numFmtId="0" fontId="24" fillId="6" borderId="0" xfId="23" applyFont="1" applyFill="1"/>
    <xf numFmtId="0" fontId="23" fillId="6" borderId="0" xfId="23" applyFont="1" applyFill="1"/>
    <xf numFmtId="0" fontId="10" fillId="6" borderId="0" xfId="0" applyFont="1" applyFill="1"/>
    <xf numFmtId="0" fontId="23" fillId="6" borderId="36" xfId="23" applyFont="1" applyFill="1" applyBorder="1"/>
    <xf numFmtId="0" fontId="23" fillId="6" borderId="34" xfId="23" applyFont="1" applyFill="1" applyBorder="1"/>
    <xf numFmtId="0" fontId="23" fillId="6" borderId="34" xfId="23" applyFont="1" applyFill="1" applyBorder="1" applyAlignment="1">
      <alignment wrapText="1"/>
    </xf>
    <xf numFmtId="1" fontId="23" fillId="6" borderId="0" xfId="23" applyNumberFormat="1" applyFont="1" applyFill="1"/>
    <xf numFmtId="0" fontId="23" fillId="6" borderId="35" xfId="23" applyFont="1" applyFill="1" applyBorder="1"/>
    <xf numFmtId="0" fontId="23" fillId="6" borderId="14" xfId="23" applyFont="1" applyFill="1" applyBorder="1"/>
    <xf numFmtId="0" fontId="23" fillId="6" borderId="17" xfId="23" applyFont="1" applyFill="1" applyBorder="1"/>
    <xf numFmtId="0" fontId="10" fillId="6" borderId="40" xfId="21" applyFont="1" applyFill="1" applyBorder="1"/>
    <xf numFmtId="0" fontId="23" fillId="6" borderId="0" xfId="23" applyFont="1" applyFill="1" applyAlignment="1">
      <alignment readingOrder="1"/>
    </xf>
    <xf numFmtId="0" fontId="10" fillId="6" borderId="39" xfId="21" applyFont="1" applyFill="1" applyBorder="1"/>
    <xf numFmtId="0" fontId="23" fillId="6" borderId="39" xfId="21" applyFont="1" applyFill="1" applyBorder="1"/>
    <xf numFmtId="1" fontId="22" fillId="0" borderId="0" xfId="6" applyNumberFormat="1" applyFill="1" applyAlignment="1" applyProtection="1">
      <alignment horizontal="center" vertical="center"/>
    </xf>
    <xf numFmtId="0" fontId="25" fillId="0" borderId="0" xfId="6" applyFont="1" applyFill="1" applyAlignment="1" applyProtection="1">
      <alignment horizontal="center" vertical="center"/>
    </xf>
    <xf numFmtId="0" fontId="26" fillId="0" borderId="0" xfId="6" applyFont="1" applyFill="1" applyAlignment="1" applyProtection="1">
      <alignment vertical="center"/>
    </xf>
    <xf numFmtId="0" fontId="26" fillId="0" borderId="0" xfId="6" applyFont="1" applyFill="1" applyAlignment="1" applyProtection="1">
      <alignment horizontal="right" vertical="center"/>
    </xf>
    <xf numFmtId="167" fontId="18" fillId="0" borderId="0" xfId="0" applyNumberFormat="1" applyFont="1" applyAlignment="1">
      <alignment horizontal="left" vertical="center" wrapText="1"/>
    </xf>
    <xf numFmtId="0" fontId="16" fillId="0" borderId="0" xfId="0" applyFont="1" applyAlignment="1" applyProtection="1">
      <alignment horizontal="left" vertical="center"/>
      <protection locked="0"/>
    </xf>
    <xf numFmtId="0" fontId="14" fillId="7" borderId="0" xfId="25" applyFont="1" applyFill="1" applyAlignment="1">
      <alignment horizontal="left" vertical="top" readingOrder="1"/>
    </xf>
    <xf numFmtId="0" fontId="23" fillId="7" borderId="0" xfId="21" applyFont="1" applyFill="1"/>
    <xf numFmtId="0" fontId="10" fillId="7" borderId="0" xfId="21" applyFont="1" applyFill="1"/>
    <xf numFmtId="0" fontId="18" fillId="7" borderId="0" xfId="21" applyFont="1" applyFill="1"/>
    <xf numFmtId="0" fontId="10" fillId="7" borderId="0" xfId="21" applyFont="1" applyFill="1" applyAlignment="1">
      <alignment horizontal="right"/>
    </xf>
    <xf numFmtId="0" fontId="10" fillId="7" borderId="40" xfId="21" applyFont="1" applyFill="1" applyBorder="1"/>
    <xf numFmtId="0" fontId="10" fillId="7" borderId="39" xfId="21" applyFont="1" applyFill="1" applyBorder="1"/>
    <xf numFmtId="0" fontId="33" fillId="7" borderId="0" xfId="23" applyFont="1" applyFill="1"/>
    <xf numFmtId="0" fontId="1" fillId="6" borderId="0" xfId="21" applyFont="1" applyFill="1"/>
    <xf numFmtId="0" fontId="23" fillId="6" borderId="14" xfId="21" applyFont="1" applyFill="1" applyBorder="1"/>
    <xf numFmtId="0" fontId="23" fillId="6" borderId="17" xfId="21" applyFont="1" applyFill="1" applyBorder="1"/>
    <xf numFmtId="3" fontId="23" fillId="6" borderId="0" xfId="21" applyNumberFormat="1" applyFont="1" applyFill="1"/>
    <xf numFmtId="0" fontId="18" fillId="6" borderId="0" xfId="0" applyFont="1" applyFill="1" applyAlignment="1" applyProtection="1">
      <alignment horizontal="left" vertical="top"/>
      <protection locked="0"/>
    </xf>
    <xf numFmtId="0" fontId="30" fillId="6" borderId="0" xfId="21" applyFont="1" applyFill="1" applyAlignment="1">
      <alignment vertical="top"/>
    </xf>
    <xf numFmtId="0" fontId="28" fillId="6" borderId="0" xfId="21" applyFill="1" applyAlignment="1">
      <alignment vertical="top"/>
    </xf>
    <xf numFmtId="0" fontId="23" fillId="6" borderId="0" xfId="21" applyFont="1" applyFill="1" applyAlignment="1">
      <alignment vertical="top"/>
    </xf>
    <xf numFmtId="0" fontId="1" fillId="6" borderId="0" xfId="21" applyFont="1" applyFill="1" applyAlignment="1">
      <alignment vertical="top"/>
    </xf>
    <xf numFmtId="0" fontId="18" fillId="6" borderId="0" xfId="21" applyFont="1" applyFill="1" applyAlignment="1">
      <alignment horizontal="left" vertical="top" readingOrder="1"/>
    </xf>
    <xf numFmtId="0" fontId="10" fillId="6" borderId="0" xfId="21" applyFont="1" applyFill="1" applyAlignment="1">
      <alignment vertical="top" readingOrder="1"/>
    </xf>
    <xf numFmtId="0" fontId="18" fillId="6" borderId="0" xfId="21" applyFont="1" applyFill="1" applyAlignment="1">
      <alignment horizontal="right" vertical="center" wrapText="1"/>
    </xf>
    <xf numFmtId="1" fontId="18" fillId="6" borderId="0" xfId="21" applyNumberFormat="1" applyFont="1" applyFill="1" applyAlignment="1">
      <alignment horizontal="right" vertical="center" wrapText="1"/>
    </xf>
    <xf numFmtId="9" fontId="24" fillId="6" borderId="0" xfId="22" quotePrefix="1" applyFont="1" applyFill="1" applyBorder="1" applyAlignment="1">
      <alignment horizontal="right" vertical="top" wrapText="1"/>
    </xf>
    <xf numFmtId="9" fontId="23" fillId="6" borderId="0" xfId="22" quotePrefix="1" applyFont="1" applyFill="1" applyBorder="1" applyAlignment="1">
      <alignment horizontal="right" vertical="top" wrapText="1"/>
    </xf>
    <xf numFmtId="9" fontId="23" fillId="6" borderId="39" xfId="22" quotePrefix="1" applyFont="1" applyFill="1" applyBorder="1" applyAlignment="1">
      <alignment horizontal="right" vertical="top"/>
    </xf>
    <xf numFmtId="0" fontId="0" fillId="6" borderId="0" xfId="0" applyFill="1"/>
    <xf numFmtId="0" fontId="18" fillId="6" borderId="40" xfId="21" applyFont="1" applyFill="1" applyBorder="1" applyAlignment="1">
      <alignment horizontal="right" wrapText="1"/>
    </xf>
    <xf numFmtId="0" fontId="33" fillId="6" borderId="0" xfId="23" applyFont="1" applyFill="1"/>
    <xf numFmtId="9" fontId="18" fillId="6" borderId="0" xfId="1" quotePrefix="1" applyFont="1" applyFill="1" applyAlignment="1">
      <alignment horizontal="right" vertical="top"/>
    </xf>
    <xf numFmtId="9" fontId="10" fillId="6" borderId="0" xfId="1" quotePrefix="1" applyFont="1" applyFill="1" applyAlignment="1">
      <alignment horizontal="right" vertical="top"/>
    </xf>
    <xf numFmtId="9" fontId="10" fillId="6" borderId="39" xfId="1" quotePrefix="1" applyFont="1" applyFill="1" applyBorder="1" applyAlignment="1">
      <alignment horizontal="right" vertical="top"/>
    </xf>
    <xf numFmtId="9" fontId="18" fillId="6" borderId="0" xfId="1" applyFont="1" applyFill="1" applyAlignment="1">
      <alignment horizontal="right" vertical="top"/>
    </xf>
    <xf numFmtId="9" fontId="10" fillId="6" borderId="0" xfId="1" applyFont="1" applyFill="1" applyAlignment="1">
      <alignment horizontal="right" vertical="top"/>
    </xf>
    <xf numFmtId="9" fontId="10" fillId="6" borderId="0" xfId="1" quotePrefix="1" applyFont="1" applyFill="1" applyBorder="1" applyAlignment="1">
      <alignment horizontal="right" vertical="top"/>
    </xf>
    <xf numFmtId="1" fontId="18" fillId="6" borderId="0" xfId="21" quotePrefix="1" applyNumberFormat="1" applyFont="1" applyFill="1" applyAlignment="1">
      <alignment horizontal="right" vertical="center"/>
    </xf>
    <xf numFmtId="1" fontId="10" fillId="6" borderId="0" xfId="21" quotePrefix="1" applyNumberFormat="1" applyFont="1" applyFill="1" applyAlignment="1">
      <alignment horizontal="right" vertical="center"/>
    </xf>
    <xf numFmtId="1" fontId="10" fillId="6" borderId="0" xfId="21" quotePrefix="1" applyNumberFormat="1" applyFont="1" applyFill="1" applyAlignment="1">
      <alignment horizontal="right" vertical="center" wrapText="1"/>
    </xf>
    <xf numFmtId="1" fontId="10" fillId="6" borderId="39" xfId="21" quotePrefix="1" applyNumberFormat="1" applyFont="1" applyFill="1" applyBorder="1" applyAlignment="1">
      <alignment horizontal="right" vertical="center" wrapText="1"/>
    </xf>
    <xf numFmtId="1" fontId="0" fillId="6" borderId="0" xfId="0" applyNumberFormat="1" applyFill="1"/>
    <xf numFmtId="1" fontId="18" fillId="6" borderId="0" xfId="21" quotePrefix="1" applyNumberFormat="1" applyFont="1" applyFill="1" applyAlignment="1">
      <alignment horizontal="right" vertical="top" wrapText="1"/>
    </xf>
    <xf numFmtId="1" fontId="10" fillId="6" borderId="0" xfId="21" quotePrefix="1" applyNumberFormat="1" applyFont="1" applyFill="1" applyAlignment="1">
      <alignment horizontal="right" vertical="top" wrapText="1"/>
    </xf>
    <xf numFmtId="1" fontId="10" fillId="6" borderId="39" xfId="21" quotePrefix="1" applyNumberFormat="1" applyFont="1" applyFill="1" applyBorder="1" applyAlignment="1">
      <alignment horizontal="right" vertical="top" wrapText="1"/>
    </xf>
    <xf numFmtId="0" fontId="23" fillId="6" borderId="22" xfId="23" applyFont="1" applyFill="1" applyBorder="1" applyAlignment="1">
      <alignment wrapText="1"/>
    </xf>
    <xf numFmtId="0" fontId="23" fillId="6" borderId="36" xfId="21" applyFont="1" applyFill="1" applyBorder="1" applyAlignment="1">
      <alignment horizontal="center"/>
    </xf>
    <xf numFmtId="0" fontId="27" fillId="6" borderId="40" xfId="21" applyFont="1" applyFill="1" applyBorder="1"/>
    <xf numFmtId="0" fontId="23" fillId="6" borderId="40" xfId="21" applyFont="1" applyFill="1" applyBorder="1"/>
    <xf numFmtId="0" fontId="28" fillId="6" borderId="40" xfId="21" applyFill="1" applyBorder="1"/>
    <xf numFmtId="0" fontId="31" fillId="6" borderId="40" xfId="21" applyFont="1" applyFill="1" applyBorder="1"/>
    <xf numFmtId="0" fontId="23" fillId="6" borderId="17" xfId="21" applyFont="1" applyFill="1" applyBorder="1" applyAlignment="1">
      <alignment horizontal="left"/>
    </xf>
    <xf numFmtId="0" fontId="23" fillId="6" borderId="0" xfId="21" applyFont="1" applyFill="1" applyAlignment="1">
      <alignment horizontal="left"/>
    </xf>
    <xf numFmtId="3" fontId="23" fillId="6" borderId="39" xfId="21" applyNumberFormat="1" applyFont="1" applyFill="1" applyBorder="1"/>
    <xf numFmtId="0" fontId="10" fillId="6" borderId="34" xfId="21" applyFont="1" applyFill="1" applyBorder="1" applyAlignment="1">
      <alignment horizontal="right"/>
    </xf>
    <xf numFmtId="0" fontId="23" fillId="6" borderId="38" xfId="21" applyFont="1" applyFill="1" applyBorder="1"/>
    <xf numFmtId="0" fontId="10" fillId="6" borderId="34" xfId="21" applyFont="1" applyFill="1" applyBorder="1" applyAlignment="1">
      <alignment horizontal="right" vertical="center"/>
    </xf>
    <xf numFmtId="0" fontId="10" fillId="6" borderId="37" xfId="21" applyFont="1" applyFill="1" applyBorder="1" applyAlignment="1">
      <alignment horizontal="right" vertical="center"/>
    </xf>
    <xf numFmtId="0" fontId="10" fillId="6" borderId="40" xfId="21" applyFont="1" applyFill="1" applyBorder="1" applyAlignment="1">
      <alignment horizontal="right" vertical="center"/>
    </xf>
    <xf numFmtId="0" fontId="10" fillId="6" borderId="36" xfId="21" applyFont="1" applyFill="1" applyBorder="1" applyAlignment="1">
      <alignment horizontal="right" vertical="center"/>
    </xf>
    <xf numFmtId="0" fontId="18" fillId="6" borderId="0" xfId="21" applyFont="1" applyFill="1" applyAlignment="1">
      <alignment horizontal="center"/>
    </xf>
    <xf numFmtId="3" fontId="18" fillId="6" borderId="0" xfId="21" applyNumberFormat="1" applyFont="1" applyFill="1" applyAlignment="1">
      <alignment horizontal="right" vertical="center" wrapText="1"/>
    </xf>
    <xf numFmtId="3" fontId="10" fillId="6" borderId="0" xfId="21" applyNumberFormat="1" applyFont="1" applyFill="1" applyAlignment="1">
      <alignment horizontal="right" vertical="center" wrapText="1"/>
    </xf>
    <xf numFmtId="3" fontId="10" fillId="6" borderId="39" xfId="21" applyNumberFormat="1" applyFont="1" applyFill="1" applyBorder="1" applyAlignment="1">
      <alignment horizontal="right" vertical="center" wrapText="1"/>
    </xf>
    <xf numFmtId="3" fontId="18" fillId="6" borderId="0" xfId="21" quotePrefix="1" applyNumberFormat="1" applyFont="1" applyFill="1" applyAlignment="1">
      <alignment horizontal="right" vertical="center"/>
    </xf>
    <xf numFmtId="3" fontId="10" fillId="6" borderId="0" xfId="21" quotePrefix="1" applyNumberFormat="1" applyFont="1" applyFill="1" applyAlignment="1">
      <alignment horizontal="right" vertical="center"/>
    </xf>
    <xf numFmtId="9" fontId="23" fillId="6" borderId="0" xfId="1" applyFont="1" applyFill="1" applyBorder="1"/>
    <xf numFmtId="0" fontId="10" fillId="6" borderId="39" xfId="21" applyFont="1" applyFill="1" applyBorder="1" applyAlignment="1">
      <alignment horizontal="left" vertical="center" wrapText="1"/>
    </xf>
    <xf numFmtId="0" fontId="18" fillId="6" borderId="38" xfId="21" applyFont="1" applyFill="1" applyBorder="1" applyAlignment="1">
      <alignment horizontal="center"/>
    </xf>
    <xf numFmtId="3" fontId="10" fillId="6" borderId="0" xfId="21" quotePrefix="1" applyNumberFormat="1" applyFont="1" applyFill="1" applyAlignment="1">
      <alignment horizontal="right" vertical="center" wrapText="1"/>
    </xf>
    <xf numFmtId="9" fontId="18" fillId="6" borderId="0" xfId="1" quotePrefix="1" applyFont="1" applyFill="1" applyAlignment="1">
      <alignment vertical="center"/>
    </xf>
    <xf numFmtId="9" fontId="10" fillId="6" borderId="0" xfId="1" quotePrefix="1" applyFont="1" applyFill="1" applyAlignment="1">
      <alignment vertical="center"/>
    </xf>
    <xf numFmtId="9" fontId="10" fillId="6" borderId="39" xfId="1" quotePrefix="1" applyFont="1" applyFill="1" applyBorder="1" applyAlignment="1">
      <alignment vertical="center"/>
    </xf>
    <xf numFmtId="3" fontId="10" fillId="6" borderId="39" xfId="21" quotePrefix="1" applyNumberFormat="1" applyFont="1" applyFill="1" applyBorder="1" applyAlignment="1">
      <alignment horizontal="right" vertical="center"/>
    </xf>
    <xf numFmtId="0" fontId="35" fillId="6" borderId="0" xfId="0" applyFont="1" applyFill="1" applyAlignment="1">
      <alignment horizontal="left" vertical="center" readingOrder="1"/>
    </xf>
    <xf numFmtId="0" fontId="36" fillId="6" borderId="0" xfId="21" applyFont="1" applyFill="1"/>
    <xf numFmtId="3" fontId="10" fillId="7" borderId="0" xfId="21" applyNumberFormat="1" applyFont="1" applyFill="1"/>
    <xf numFmtId="3" fontId="10" fillId="7" borderId="0" xfId="21" applyNumberFormat="1" applyFont="1" applyFill="1" applyAlignment="1">
      <alignment horizontal="right"/>
    </xf>
    <xf numFmtId="3" fontId="10" fillId="7" borderId="39" xfId="21" applyNumberFormat="1" applyFont="1" applyFill="1" applyBorder="1"/>
    <xf numFmtId="3" fontId="10" fillId="7" borderId="39" xfId="21" applyNumberFormat="1" applyFont="1" applyFill="1" applyBorder="1" applyAlignment="1">
      <alignment horizontal="right"/>
    </xf>
    <xf numFmtId="0" fontId="0" fillId="7" borderId="0" xfId="0" applyFill="1"/>
    <xf numFmtId="1" fontId="0" fillId="7" borderId="0" xfId="0" applyNumberFormat="1" applyFill="1"/>
    <xf numFmtId="0" fontId="0" fillId="7" borderId="39" xfId="0" applyFill="1" applyBorder="1"/>
    <xf numFmtId="0" fontId="0" fillId="7" borderId="40" xfId="0" applyFill="1" applyBorder="1"/>
    <xf numFmtId="0" fontId="0" fillId="7" borderId="40" xfId="0" applyFill="1" applyBorder="1" applyAlignment="1">
      <alignment wrapText="1"/>
    </xf>
    <xf numFmtId="1" fontId="0" fillId="7" borderId="39" xfId="0" applyNumberFormat="1" applyFill="1" applyBorder="1"/>
    <xf numFmtId="0" fontId="0" fillId="7" borderId="40" xfId="0" applyFill="1" applyBorder="1" applyAlignment="1">
      <alignment horizontal="right"/>
    </xf>
    <xf numFmtId="0" fontId="23" fillId="6" borderId="37" xfId="21" applyFont="1" applyFill="1" applyBorder="1" applyAlignment="1">
      <alignment horizontal="right"/>
    </xf>
    <xf numFmtId="0" fontId="23" fillId="6" borderId="36" xfId="21" applyFont="1" applyFill="1" applyBorder="1" applyAlignment="1">
      <alignment horizontal="right"/>
    </xf>
    <xf numFmtId="0" fontId="23" fillId="6" borderId="34" xfId="21" applyFont="1" applyFill="1" applyBorder="1" applyAlignment="1">
      <alignment horizontal="center"/>
    </xf>
    <xf numFmtId="0" fontId="10" fillId="6" borderId="37" xfId="21" applyFont="1" applyFill="1" applyBorder="1" applyAlignment="1">
      <alignment horizontal="right"/>
    </xf>
    <xf numFmtId="0" fontId="24" fillId="6" borderId="36" xfId="23" applyFont="1" applyFill="1" applyBorder="1" applyAlignment="1">
      <alignment horizontal="center" vertical="center" wrapText="1"/>
    </xf>
    <xf numFmtId="0" fontId="24" fillId="6" borderId="34" xfId="23" applyFont="1" applyFill="1" applyBorder="1" applyAlignment="1">
      <alignment vertical="center" wrapText="1"/>
    </xf>
    <xf numFmtId="0" fontId="24" fillId="6" borderId="40" xfId="23" applyFont="1" applyFill="1" applyBorder="1" applyAlignment="1">
      <alignment horizontal="center" vertical="center" wrapText="1"/>
    </xf>
    <xf numFmtId="0" fontId="24" fillId="6" borderId="37" xfId="23" applyFont="1" applyFill="1" applyBorder="1" applyAlignment="1">
      <alignment vertical="center" wrapText="1"/>
    </xf>
    <xf numFmtId="0" fontId="23" fillId="6" borderId="0" xfId="21" applyFont="1" applyFill="1" applyAlignment="1">
      <alignment horizontal="center"/>
    </xf>
    <xf numFmtId="0" fontId="0" fillId="6" borderId="0" xfId="0" applyFill="1" applyAlignment="1">
      <alignment horizontal="center"/>
    </xf>
    <xf numFmtId="0" fontId="28" fillId="6" borderId="39" xfId="21" applyFill="1" applyBorder="1" applyAlignment="1">
      <alignment horizontal="center"/>
    </xf>
    <xf numFmtId="0" fontId="23" fillId="6" borderId="39" xfId="21" applyFont="1" applyFill="1" applyBorder="1" applyAlignment="1">
      <alignment horizontal="center" wrapText="1"/>
    </xf>
    <xf numFmtId="0" fontId="23" fillId="6" borderId="0" xfId="21" applyFont="1" applyFill="1" applyAlignment="1">
      <alignment horizontal="center" wrapText="1"/>
    </xf>
    <xf numFmtId="1" fontId="0" fillId="6" borderId="0" xfId="0" applyNumberFormat="1" applyFill="1" applyAlignment="1">
      <alignment horizontal="center"/>
    </xf>
    <xf numFmtId="3" fontId="0" fillId="7" borderId="0" xfId="0" applyNumberFormat="1" applyFill="1"/>
    <xf numFmtId="0" fontId="10" fillId="7" borderId="40" xfId="0" applyFont="1" applyFill="1" applyBorder="1"/>
    <xf numFmtId="3" fontId="0" fillId="7" borderId="39" xfId="0" applyNumberFormat="1" applyFill="1" applyBorder="1"/>
    <xf numFmtId="0" fontId="10" fillId="6" borderId="34" xfId="21" applyFont="1" applyFill="1" applyBorder="1" applyAlignment="1">
      <alignment horizontal="right" indent="1"/>
    </xf>
    <xf numFmtId="0" fontId="10" fillId="6" borderId="37" xfId="21" applyFont="1" applyFill="1" applyBorder="1" applyAlignment="1">
      <alignment horizontal="right" indent="1"/>
    </xf>
    <xf numFmtId="0" fontId="23" fillId="6" borderId="0" xfId="21" applyFont="1" applyFill="1" applyAlignment="1">
      <alignment horizontal="right"/>
    </xf>
    <xf numFmtId="0" fontId="23" fillId="6" borderId="36" xfId="21" applyFont="1" applyFill="1" applyBorder="1" applyAlignment="1">
      <alignment horizontal="right" indent="1"/>
    </xf>
    <xf numFmtId="0" fontId="23" fillId="6" borderId="37" xfId="21" applyFont="1" applyFill="1" applyBorder="1" applyAlignment="1">
      <alignment horizontal="right" indent="1"/>
    </xf>
    <xf numFmtId="0" fontId="23" fillId="6" borderId="36" xfId="23" applyFont="1" applyFill="1" applyBorder="1" applyAlignment="1">
      <alignment horizontal="right"/>
    </xf>
    <xf numFmtId="0" fontId="23" fillId="6" borderId="34" xfId="23" applyFont="1" applyFill="1" applyBorder="1" applyAlignment="1">
      <alignment horizontal="right"/>
    </xf>
    <xf numFmtId="0" fontId="23" fillId="6" borderId="34" xfId="23" applyFont="1" applyFill="1" applyBorder="1" applyAlignment="1">
      <alignment horizontal="right" wrapText="1"/>
    </xf>
    <xf numFmtId="0" fontId="23" fillId="6" borderId="22" xfId="23" applyFont="1" applyFill="1" applyBorder="1" applyAlignment="1">
      <alignment horizontal="right" wrapText="1"/>
    </xf>
    <xf numFmtId="9" fontId="10" fillId="6" borderId="0" xfId="1" quotePrefix="1" applyFont="1" applyFill="1" applyBorder="1" applyAlignment="1">
      <alignment vertical="center"/>
    </xf>
    <xf numFmtId="0" fontId="14" fillId="0" borderId="0" xfId="25" applyFont="1" applyAlignment="1">
      <alignment horizontal="left" vertical="top" readingOrder="1"/>
    </xf>
    <xf numFmtId="0" fontId="14" fillId="7" borderId="0" xfId="0" applyFont="1" applyFill="1"/>
    <xf numFmtId="0" fontId="18" fillId="0" borderId="0" xfId="0" applyFont="1"/>
    <xf numFmtId="0" fontId="18" fillId="0" borderId="0" xfId="0" applyFont="1" applyAlignment="1" applyProtection="1">
      <alignment horizontal="left" vertical="center"/>
      <protection locked="0"/>
    </xf>
    <xf numFmtId="0" fontId="24" fillId="0" borderId="0" xfId="23" applyFont="1" applyAlignment="1">
      <alignment readingOrder="1"/>
    </xf>
    <xf numFmtId="0" fontId="18" fillId="0" borderId="0" xfId="21" applyFont="1"/>
    <xf numFmtId="0" fontId="24" fillId="7" borderId="0" xfId="0" applyFont="1" applyFill="1" applyAlignment="1">
      <alignment horizontal="left" vertical="center" wrapText="1"/>
    </xf>
    <xf numFmtId="169" fontId="0" fillId="7" borderId="0" xfId="0" applyNumberFormat="1" applyFill="1" applyAlignment="1">
      <alignment horizontal="right"/>
    </xf>
    <xf numFmtId="169" fontId="0" fillId="7" borderId="39" xfId="0" applyNumberFormat="1" applyFill="1" applyBorder="1" applyAlignment="1">
      <alignment horizontal="right"/>
    </xf>
    <xf numFmtId="3" fontId="10" fillId="6" borderId="39" xfId="21" quotePrefix="1" applyNumberFormat="1" applyFont="1" applyFill="1" applyBorder="1" applyAlignment="1">
      <alignment horizontal="right" vertical="center" wrapText="1"/>
    </xf>
    <xf numFmtId="3" fontId="10" fillId="6" borderId="0" xfId="21" applyNumberFormat="1" applyFont="1" applyFill="1"/>
    <xf numFmtId="3" fontId="10" fillId="6" borderId="0" xfId="21" applyNumberFormat="1" applyFont="1" applyFill="1" applyAlignment="1">
      <alignment horizontal="right"/>
    </xf>
    <xf numFmtId="3" fontId="10" fillId="6" borderId="39" xfId="21" applyNumberFormat="1" applyFont="1" applyFill="1" applyBorder="1"/>
    <xf numFmtId="3" fontId="10" fillId="6" borderId="39" xfId="21" applyNumberFormat="1" applyFont="1" applyFill="1" applyBorder="1" applyAlignment="1">
      <alignment horizontal="right"/>
    </xf>
    <xf numFmtId="0" fontId="23" fillId="6" borderId="39" xfId="23" applyFont="1" applyFill="1" applyBorder="1"/>
    <xf numFmtId="1" fontId="23" fillId="6" borderId="39" xfId="23" applyNumberFormat="1" applyFont="1" applyFill="1" applyBorder="1"/>
    <xf numFmtId="0" fontId="18" fillId="7" borderId="0" xfId="21" applyFont="1" applyFill="1" applyAlignment="1">
      <alignment vertical="center"/>
    </xf>
    <xf numFmtId="0" fontId="24" fillId="6" borderId="0" xfId="23" applyFont="1" applyFill="1" applyAlignment="1">
      <alignment horizontal="left" wrapText="1" readingOrder="1"/>
    </xf>
    <xf numFmtId="0" fontId="18" fillId="0" borderId="0" xfId="0" applyFont="1" applyAlignment="1" applyProtection="1">
      <alignment vertical="center" wrapText="1"/>
      <protection locked="0"/>
    </xf>
    <xf numFmtId="0" fontId="24" fillId="6" borderId="39" xfId="23" applyFont="1" applyFill="1" applyBorder="1" applyAlignment="1">
      <alignment horizontal="left" wrapText="1" readingOrder="1"/>
    </xf>
    <xf numFmtId="0" fontId="10" fillId="7" borderId="0" xfId="0" applyFont="1" applyFill="1"/>
    <xf numFmtId="0" fontId="10" fillId="7" borderId="39" xfId="0" applyFont="1" applyFill="1" applyBorder="1"/>
    <xf numFmtId="167" fontId="18" fillId="0" borderId="0" xfId="0" applyNumberFormat="1" applyFont="1" applyAlignment="1">
      <alignment horizontal="left" vertical="center" wrapText="1"/>
    </xf>
    <xf numFmtId="0" fontId="18" fillId="0" borderId="0" xfId="0" applyFont="1" applyAlignment="1" applyProtection="1">
      <alignment horizontal="left" vertical="center" wrapText="1"/>
      <protection locked="0"/>
    </xf>
    <xf numFmtId="0" fontId="24" fillId="0" borderId="0" xfId="23" applyFont="1" applyAlignment="1">
      <alignment horizontal="left" wrapText="1" readingOrder="1"/>
    </xf>
    <xf numFmtId="0" fontId="18" fillId="7" borderId="0" xfId="0" applyFont="1" applyFill="1" applyAlignment="1">
      <alignment horizontal="left" vertical="center" wrapText="1"/>
    </xf>
    <xf numFmtId="0" fontId="18" fillId="7" borderId="0" xfId="0" applyFont="1" applyFill="1" applyAlignment="1">
      <alignment horizontal="left" wrapText="1"/>
    </xf>
    <xf numFmtId="0" fontId="18" fillId="6" borderId="0" xfId="0" applyFont="1" applyFill="1" applyAlignment="1" applyProtection="1">
      <alignment horizontal="left" vertical="top" wrapText="1"/>
      <protection locked="0"/>
    </xf>
    <xf numFmtId="0" fontId="24" fillId="6" borderId="40" xfId="21" applyFont="1" applyFill="1" applyBorder="1" applyAlignment="1">
      <alignment horizontal="center"/>
    </xf>
    <xf numFmtId="0" fontId="24" fillId="6" borderId="38" xfId="21" applyFont="1" applyFill="1" applyBorder="1" applyAlignment="1">
      <alignment horizontal="center"/>
    </xf>
    <xf numFmtId="0" fontId="23" fillId="6" borderId="0" xfId="21" applyFont="1" applyFill="1" applyAlignment="1">
      <alignment horizontal="left" wrapText="1"/>
    </xf>
    <xf numFmtId="0" fontId="23" fillId="6" borderId="37" xfId="21" applyFont="1" applyFill="1" applyBorder="1" applyAlignment="1">
      <alignment horizontal="center"/>
    </xf>
    <xf numFmtId="0" fontId="23" fillId="6" borderId="40" xfId="21" applyFont="1" applyFill="1" applyBorder="1" applyAlignment="1">
      <alignment horizontal="center"/>
    </xf>
    <xf numFmtId="0" fontId="23" fillId="6" borderId="36" xfId="21" applyFont="1" applyFill="1" applyBorder="1" applyAlignment="1">
      <alignment horizontal="center"/>
    </xf>
    <xf numFmtId="0" fontId="27" fillId="6" borderId="37" xfId="21" applyFont="1" applyFill="1" applyBorder="1" applyAlignment="1">
      <alignment horizontal="center"/>
    </xf>
    <xf numFmtId="0" fontId="27" fillId="6" borderId="40" xfId="21" applyFont="1" applyFill="1" applyBorder="1" applyAlignment="1">
      <alignment horizontal="center"/>
    </xf>
    <xf numFmtId="0" fontId="27" fillId="6" borderId="36" xfId="21" applyFont="1" applyFill="1" applyBorder="1" applyAlignment="1">
      <alignment horizontal="center"/>
    </xf>
    <xf numFmtId="0" fontId="10" fillId="6" borderId="0" xfId="21" applyFont="1" applyFill="1" applyAlignment="1">
      <alignment horizontal="left" wrapText="1"/>
    </xf>
    <xf numFmtId="0" fontId="24" fillId="7" borderId="0" xfId="0" applyFont="1" applyFill="1" applyAlignment="1">
      <alignment horizontal="left" vertical="center" wrapText="1"/>
    </xf>
    <xf numFmtId="0" fontId="27" fillId="6" borderId="40" xfId="21" applyFont="1" applyFill="1" applyBorder="1" applyAlignment="1">
      <alignment horizontal="center" vertical="center"/>
    </xf>
    <xf numFmtId="0" fontId="18" fillId="6" borderId="40" xfId="21" applyFont="1" applyFill="1" applyBorder="1" applyAlignment="1">
      <alignment horizontal="center" vertical="center"/>
    </xf>
    <xf numFmtId="0" fontId="18" fillId="6" borderId="39" xfId="21" applyFont="1" applyFill="1" applyBorder="1" applyAlignment="1">
      <alignment horizontal="center"/>
    </xf>
    <xf numFmtId="0" fontId="18" fillId="6" borderId="0" xfId="21" applyFont="1" applyFill="1" applyAlignment="1">
      <alignment horizontal="center"/>
    </xf>
    <xf numFmtId="0" fontId="24" fillId="6" borderId="39" xfId="21" applyFont="1" applyFill="1" applyBorder="1" applyAlignment="1">
      <alignment horizontal="center"/>
    </xf>
    <xf numFmtId="0" fontId="18" fillId="6" borderId="0" xfId="21" applyFont="1" applyFill="1" applyAlignment="1">
      <alignment horizontal="left" vertical="top" wrapText="1" readingOrder="1"/>
    </xf>
    <xf numFmtId="0" fontId="24" fillId="6" borderId="36" xfId="23" applyFont="1" applyFill="1" applyBorder="1" applyAlignment="1">
      <alignment horizontal="center"/>
    </xf>
    <xf numFmtId="0" fontId="24" fillId="6" borderId="34" xfId="23" applyFont="1" applyFill="1" applyBorder="1" applyAlignment="1">
      <alignment horizontal="center"/>
    </xf>
    <xf numFmtId="0" fontId="24" fillId="6" borderId="21" xfId="23" applyFont="1" applyFill="1" applyBorder="1" applyAlignment="1">
      <alignment horizontal="center"/>
    </xf>
    <xf numFmtId="0" fontId="24" fillId="6" borderId="36" xfId="23" applyFont="1" applyFill="1" applyBorder="1" applyAlignment="1">
      <alignment horizontal="center" vertical="center" wrapText="1"/>
    </xf>
    <xf numFmtId="0" fontId="24" fillId="6" borderId="34" xfId="23" applyFont="1" applyFill="1" applyBorder="1" applyAlignment="1">
      <alignment horizontal="center" vertical="center" wrapText="1"/>
    </xf>
    <xf numFmtId="0" fontId="24" fillId="6" borderId="0" xfId="23" applyFont="1" applyFill="1" applyAlignment="1">
      <alignment horizontal="left" wrapText="1" readingOrder="1"/>
    </xf>
    <xf numFmtId="0" fontId="10" fillId="6" borderId="0" xfId="21" applyFont="1" applyFill="1" applyAlignment="1">
      <alignment horizontal="center" vertical="center" wrapText="1"/>
    </xf>
    <xf numFmtId="0" fontId="10" fillId="6" borderId="39" xfId="21" applyFont="1" applyFill="1" applyBorder="1" applyAlignment="1">
      <alignment horizontal="center" vertical="center" wrapText="1"/>
    </xf>
    <xf numFmtId="0" fontId="18" fillId="6" borderId="40" xfId="21" applyFont="1" applyFill="1" applyBorder="1" applyAlignment="1">
      <alignment horizontal="center"/>
    </xf>
    <xf numFmtId="0" fontId="18" fillId="6" borderId="40" xfId="21" applyFont="1" applyFill="1" applyBorder="1" applyAlignment="1">
      <alignment horizontal="center" wrapText="1"/>
    </xf>
    <xf numFmtId="0" fontId="18" fillId="6" borderId="0" xfId="21" applyFont="1" applyFill="1" applyAlignment="1">
      <alignment horizontal="left" wrapText="1"/>
    </xf>
    <xf numFmtId="0" fontId="18" fillId="7" borderId="40" xfId="21" applyFont="1" applyFill="1" applyBorder="1" applyAlignment="1">
      <alignment horizontal="center"/>
    </xf>
    <xf numFmtId="0" fontId="18" fillId="7" borderId="40" xfId="21" applyFont="1" applyFill="1" applyBorder="1" applyAlignment="1">
      <alignment horizontal="center" wrapText="1"/>
    </xf>
    <xf numFmtId="0" fontId="18" fillId="7" borderId="0" xfId="21" applyFont="1" applyFill="1" applyAlignment="1">
      <alignment horizontal="left" vertical="center" wrapText="1"/>
    </xf>
    <xf numFmtId="0" fontId="18" fillId="7" borderId="0" xfId="21" applyFont="1" applyFill="1" applyAlignment="1">
      <alignment horizontal="left" wrapText="1"/>
    </xf>
    <xf numFmtId="0" fontId="23" fillId="6" borderId="0" xfId="23" applyFont="1" applyFill="1" applyBorder="1"/>
    <xf numFmtId="1" fontId="23" fillId="6" borderId="0" xfId="23" applyNumberFormat="1" applyFont="1" applyFill="1" applyBorder="1"/>
    <xf numFmtId="0" fontId="10" fillId="6" borderId="0" xfId="21" applyFont="1" applyFill="1" applyBorder="1" applyAlignment="1">
      <alignment horizontal="right" vertical="center" wrapText="1"/>
    </xf>
    <xf numFmtId="3" fontId="10" fillId="6" borderId="0" xfId="21" applyNumberFormat="1" applyFont="1" applyFill="1" applyBorder="1" applyAlignment="1">
      <alignment horizontal="right" vertical="center" wrapText="1"/>
    </xf>
    <xf numFmtId="3" fontId="10" fillId="6" borderId="0" xfId="21" quotePrefix="1" applyNumberFormat="1" applyFont="1" applyFill="1" applyBorder="1" applyAlignment="1">
      <alignment horizontal="right" vertical="center"/>
    </xf>
  </cellXfs>
  <cellStyles count="27">
    <cellStyle name="Lien hypertexte" xfId="6" builtinId="8"/>
    <cellStyle name="Lien hypertexte 2" xfId="26" xr:uid="{00000000-0005-0000-0000-000001000000}"/>
    <cellStyle name="Milliers 2" xfId="4" xr:uid="{00000000-0005-0000-0000-000002000000}"/>
    <cellStyle name="Normal" xfId="0" builtinId="0"/>
    <cellStyle name="Normal 16" xfId="10" xr:uid="{00000000-0005-0000-0000-000004000000}"/>
    <cellStyle name="Normal 2" xfId="5" xr:uid="{00000000-0005-0000-0000-000005000000}"/>
    <cellStyle name="Normal 2 2" xfId="9" xr:uid="{00000000-0005-0000-0000-000006000000}"/>
    <cellStyle name="Normal 2 2 2" xfId="16" xr:uid="{00000000-0005-0000-0000-000007000000}"/>
    <cellStyle name="Normal 2 3" xfId="11" xr:uid="{00000000-0005-0000-0000-000008000000}"/>
    <cellStyle name="Normal 2 3 2" xfId="25" xr:uid="{00000000-0005-0000-0000-000009000000}"/>
    <cellStyle name="Normal 2 4" xfId="23" xr:uid="{00000000-0005-0000-0000-00000A000000}"/>
    <cellStyle name="Normal 21" xfId="12" xr:uid="{00000000-0005-0000-0000-00000B000000}"/>
    <cellStyle name="Normal 25" xfId="13" xr:uid="{00000000-0005-0000-0000-00000C000000}"/>
    <cellStyle name="Normal 27" xfId="14" xr:uid="{00000000-0005-0000-0000-00000D000000}"/>
    <cellStyle name="Normal 3" xfId="7" xr:uid="{00000000-0005-0000-0000-00000E000000}"/>
    <cellStyle name="Normal 3 2" xfId="15" xr:uid="{00000000-0005-0000-0000-00000F000000}"/>
    <cellStyle name="Normal 3 3" xfId="17" xr:uid="{00000000-0005-0000-0000-000010000000}"/>
    <cellStyle name="Normal 4" xfId="18" xr:uid="{00000000-0005-0000-0000-000011000000}"/>
    <cellStyle name="Normal 44" xfId="20" xr:uid="{00000000-0005-0000-0000-000012000000}"/>
    <cellStyle name="Normal 45" xfId="19" xr:uid="{00000000-0005-0000-0000-000013000000}"/>
    <cellStyle name="Normal 5" xfId="21" xr:uid="{00000000-0005-0000-0000-000014000000}"/>
    <cellStyle name="Normal 6" xfId="24" xr:uid="{00000000-0005-0000-0000-000015000000}"/>
    <cellStyle name="Pourcentage" xfId="1" builtinId="5"/>
    <cellStyle name="Pourcentage 2" xfId="3" xr:uid="{00000000-0005-0000-0000-000017000000}"/>
    <cellStyle name="Pourcentage 2 2" xfId="8" xr:uid="{00000000-0005-0000-0000-000018000000}"/>
    <cellStyle name="Pourcentage 3" xfId="22" xr:uid="{00000000-0005-0000-0000-000019000000}"/>
    <cellStyle name="Standard_1" xfId="2" xr:uid="{00000000-0005-0000-0000-00001A000000}"/>
  </cellStyles>
  <dxfs count="0"/>
  <tableStyles count="0" defaultTableStyle="TableStyleMedium9" defaultPivotStyle="PivotStyleLight16"/>
  <colors>
    <mruColors>
      <color rgb="FFFFFFFF"/>
      <color rgb="FFFFFFCC"/>
      <color rgb="FF0000FF"/>
      <color rgb="FFFF9900"/>
      <color rgb="FF00FFFF"/>
      <color rgb="FF9966FF"/>
      <color rgb="FF66FFFF"/>
      <color rgb="FF006600"/>
      <color rgb="FF99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673286991062546E-2"/>
          <c:y val="2.3437517881407865E-2"/>
          <c:w val="0.93942403177755707"/>
          <c:h val="0.78281309723899661"/>
        </c:manualLayout>
      </c:layout>
      <c:scatterChart>
        <c:scatterStyle val="lineMarker"/>
        <c:varyColors val="0"/>
        <c:ser>
          <c:idx val="12"/>
          <c:order val="0"/>
          <c:tx>
            <c:strRef>
              <c:f>D6a!$B$4:$B$5</c:f>
              <c:strCache>
                <c:ptCount val="2"/>
                <c:pt idx="0">
                  <c:v>Gesamtzahl /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D6a!$B$8:$B$32</c:f>
              <c:numCache>
                <c:formatCode>#,##0</c:formatCode>
                <c:ptCount val="25"/>
                <c:pt idx="0">
                  <c:v>480</c:v>
                </c:pt>
                <c:pt idx="1">
                  <c:v>2278</c:v>
                </c:pt>
                <c:pt idx="2">
                  <c:v>4418</c:v>
                </c:pt>
                <c:pt idx="3">
                  <c:v>5638</c:v>
                </c:pt>
                <c:pt idx="4">
                  <c:v>6027</c:v>
                </c:pt>
                <c:pt idx="5">
                  <c:v>6475</c:v>
                </c:pt>
                <c:pt idx="6">
                  <c:v>7289</c:v>
                </c:pt>
                <c:pt idx="7">
                  <c:v>8185</c:v>
                </c:pt>
                <c:pt idx="8">
                  <c:v>9027</c:v>
                </c:pt>
                <c:pt idx="9">
                  <c:v>9874</c:v>
                </c:pt>
                <c:pt idx="10">
                  <c:v>10719</c:v>
                </c:pt>
                <c:pt idx="11">
                  <c:v>10615</c:v>
                </c:pt>
                <c:pt idx="12">
                  <c:v>10597</c:v>
                </c:pt>
                <c:pt idx="13">
                  <c:v>10912</c:v>
                </c:pt>
                <c:pt idx="14">
                  <c:v>11417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9B-4678-8D7D-5F0A92A7A7F2}"/>
            </c:ext>
          </c:extLst>
        </c:ser>
        <c:ser>
          <c:idx val="13"/>
          <c:order val="1"/>
          <c:tx>
            <c:strRef>
              <c:f>D6a!$C$4:$C$5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D6a!$C$8:$C$32</c:f>
              <c:numCache>
                <c:formatCode>#,##0</c:formatCode>
                <c:ptCount val="25"/>
                <c:pt idx="14">
                  <c:v>11417</c:v>
                </c:pt>
                <c:pt idx="15">
                  <c:v>11877</c:v>
                </c:pt>
                <c:pt idx="16">
                  <c:v>12421</c:v>
                </c:pt>
                <c:pt idx="17">
                  <c:v>12348</c:v>
                </c:pt>
                <c:pt idx="18">
                  <c:v>12506</c:v>
                </c:pt>
                <c:pt idx="19">
                  <c:v>12373</c:v>
                </c:pt>
                <c:pt idx="20">
                  <c:v>12327</c:v>
                </c:pt>
                <c:pt idx="21">
                  <c:v>12223</c:v>
                </c:pt>
                <c:pt idx="22">
                  <c:v>12153</c:v>
                </c:pt>
                <c:pt idx="23">
                  <c:v>12059</c:v>
                </c:pt>
                <c:pt idx="24">
                  <c:v>11942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9B-4678-8D7D-5F0A92A7A7F2}"/>
            </c:ext>
          </c:extLst>
        </c:ser>
        <c:ser>
          <c:idx val="14"/>
          <c:order val="2"/>
          <c:tx>
            <c:strRef>
              <c:f>D6a!$D$4:$D$5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D6a!$D$8:$D$32</c:f>
              <c:numCache>
                <c:formatCode>#,##0</c:formatCode>
                <c:ptCount val="25"/>
                <c:pt idx="14">
                  <c:v>11417</c:v>
                </c:pt>
                <c:pt idx="15">
                  <c:v>12235</c:v>
                </c:pt>
                <c:pt idx="16">
                  <c:v>13119</c:v>
                </c:pt>
                <c:pt idx="17">
                  <c:v>13215</c:v>
                </c:pt>
                <c:pt idx="18">
                  <c:v>13490</c:v>
                </c:pt>
                <c:pt idx="19">
                  <c:v>13343</c:v>
                </c:pt>
                <c:pt idx="20">
                  <c:v>13249</c:v>
                </c:pt>
                <c:pt idx="21">
                  <c:v>13137</c:v>
                </c:pt>
                <c:pt idx="22">
                  <c:v>13084</c:v>
                </c:pt>
                <c:pt idx="23">
                  <c:v>12995</c:v>
                </c:pt>
                <c:pt idx="24">
                  <c:v>12878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49B-4678-8D7D-5F0A92A7A7F2}"/>
            </c:ext>
          </c:extLst>
        </c:ser>
        <c:ser>
          <c:idx val="0"/>
          <c:order val="3"/>
          <c:tx>
            <c:strRef>
              <c:f>D6a!$G$4:$G$5</c:f>
              <c:strCache>
                <c:ptCount val="2"/>
                <c:pt idx="0">
                  <c:v>Typ I (1) /</c:v>
                </c:pt>
                <c:pt idx="1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D6a!$G$8:$G$32</c:f>
              <c:numCache>
                <c:formatCode>#,##0</c:formatCode>
                <c:ptCount val="25"/>
                <c:pt idx="0">
                  <c:v>199</c:v>
                </c:pt>
                <c:pt idx="1">
                  <c:v>1414</c:v>
                </c:pt>
                <c:pt idx="2">
                  <c:v>3048</c:v>
                </c:pt>
                <c:pt idx="3">
                  <c:v>3982</c:v>
                </c:pt>
                <c:pt idx="4">
                  <c:v>4306</c:v>
                </c:pt>
                <c:pt idx="5">
                  <c:v>4678</c:v>
                </c:pt>
                <c:pt idx="6">
                  <c:v>5158</c:v>
                </c:pt>
                <c:pt idx="7">
                  <c:v>5617</c:v>
                </c:pt>
                <c:pt idx="8">
                  <c:v>6038</c:v>
                </c:pt>
                <c:pt idx="9">
                  <c:v>6510</c:v>
                </c:pt>
                <c:pt idx="10">
                  <c:v>6637</c:v>
                </c:pt>
                <c:pt idx="11">
                  <c:v>6536</c:v>
                </c:pt>
                <c:pt idx="12">
                  <c:v>6236</c:v>
                </c:pt>
                <c:pt idx="13">
                  <c:v>6399</c:v>
                </c:pt>
                <c:pt idx="14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49B-4678-8D7D-5F0A92A7A7F2}"/>
            </c:ext>
          </c:extLst>
        </c:ser>
        <c:ser>
          <c:idx val="3"/>
          <c:order val="4"/>
          <c:tx>
            <c:strRef>
              <c:f>D6a!$C$4:$C$5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D6a!$H$8:$H$32</c:f>
              <c:numCache>
                <c:formatCode>#,##0</c:formatCode>
                <c:ptCount val="25"/>
                <c:pt idx="14">
                  <c:v>6513</c:v>
                </c:pt>
                <c:pt idx="15">
                  <c:v>6715</c:v>
                </c:pt>
                <c:pt idx="16">
                  <c:v>7032</c:v>
                </c:pt>
                <c:pt idx="17">
                  <c:v>6987</c:v>
                </c:pt>
                <c:pt idx="18">
                  <c:v>6940</c:v>
                </c:pt>
                <c:pt idx="19">
                  <c:v>6891</c:v>
                </c:pt>
                <c:pt idx="20">
                  <c:v>6877</c:v>
                </c:pt>
                <c:pt idx="21">
                  <c:v>6816</c:v>
                </c:pt>
                <c:pt idx="22">
                  <c:v>6765</c:v>
                </c:pt>
                <c:pt idx="23">
                  <c:v>6729</c:v>
                </c:pt>
                <c:pt idx="24">
                  <c:v>6655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49B-4678-8D7D-5F0A92A7A7F2}"/>
            </c:ext>
          </c:extLst>
        </c:ser>
        <c:ser>
          <c:idx val="7"/>
          <c:order val="5"/>
          <c:tx>
            <c:strRef>
              <c:f>D6a!$D$4:$D$5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D6a!$I$8:$I$32</c:f>
              <c:numCache>
                <c:formatCode>#,##0</c:formatCode>
                <c:ptCount val="25"/>
                <c:pt idx="14">
                  <c:v>6513</c:v>
                </c:pt>
                <c:pt idx="15">
                  <c:v>6797</c:v>
                </c:pt>
                <c:pt idx="16">
                  <c:v>7188</c:v>
                </c:pt>
                <c:pt idx="17">
                  <c:v>7144</c:v>
                </c:pt>
                <c:pt idx="18">
                  <c:v>7060</c:v>
                </c:pt>
                <c:pt idx="19">
                  <c:v>6998</c:v>
                </c:pt>
                <c:pt idx="20">
                  <c:v>7001</c:v>
                </c:pt>
                <c:pt idx="21">
                  <c:v>6964</c:v>
                </c:pt>
                <c:pt idx="22">
                  <c:v>6927</c:v>
                </c:pt>
                <c:pt idx="23">
                  <c:v>6893</c:v>
                </c:pt>
                <c:pt idx="24">
                  <c:v>6822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49B-4678-8D7D-5F0A92A7A7F2}"/>
            </c:ext>
          </c:extLst>
        </c:ser>
        <c:ser>
          <c:idx val="8"/>
          <c:order val="6"/>
          <c:tx>
            <c:strRef>
              <c:f>D6a!$J$4:$J$5</c:f>
              <c:strCache>
                <c:ptCount val="2"/>
                <c:pt idx="0">
                  <c:v>Typ II (2) /</c:v>
                </c:pt>
                <c:pt idx="1">
                  <c:v>Type II (2)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D6a!$J$8:$J$32</c:f>
              <c:numCache>
                <c:formatCode>#,##0</c:formatCode>
                <c:ptCount val="25"/>
                <c:pt idx="0">
                  <c:v>281</c:v>
                </c:pt>
                <c:pt idx="1">
                  <c:v>864</c:v>
                </c:pt>
                <c:pt idx="2">
                  <c:v>1370</c:v>
                </c:pt>
                <c:pt idx="3">
                  <c:v>1656</c:v>
                </c:pt>
                <c:pt idx="4">
                  <c:v>1721</c:v>
                </c:pt>
                <c:pt idx="5">
                  <c:v>1797</c:v>
                </c:pt>
                <c:pt idx="6">
                  <c:v>2131</c:v>
                </c:pt>
                <c:pt idx="7">
                  <c:v>2568</c:v>
                </c:pt>
                <c:pt idx="8">
                  <c:v>2989</c:v>
                </c:pt>
                <c:pt idx="9">
                  <c:v>3364</c:v>
                </c:pt>
                <c:pt idx="10">
                  <c:v>4082</c:v>
                </c:pt>
                <c:pt idx="11">
                  <c:v>4079</c:v>
                </c:pt>
                <c:pt idx="12">
                  <c:v>4361</c:v>
                </c:pt>
                <c:pt idx="13">
                  <c:v>4513</c:v>
                </c:pt>
                <c:pt idx="14">
                  <c:v>4904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49B-4678-8D7D-5F0A92A7A7F2}"/>
            </c:ext>
          </c:extLst>
        </c:ser>
        <c:ser>
          <c:idx val="1"/>
          <c:order val="7"/>
          <c:tx>
            <c:strRef>
              <c:f>D6a!$K$4:$K$5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CCFF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D6a!$K$8:$K$32</c:f>
              <c:numCache>
                <c:formatCode>#,##0</c:formatCode>
                <c:ptCount val="25"/>
                <c:pt idx="14">
                  <c:v>4904</c:v>
                </c:pt>
                <c:pt idx="15">
                  <c:v>5161</c:v>
                </c:pt>
                <c:pt idx="16">
                  <c:v>5389</c:v>
                </c:pt>
                <c:pt idx="17">
                  <c:v>5361</c:v>
                </c:pt>
                <c:pt idx="18">
                  <c:v>5566</c:v>
                </c:pt>
                <c:pt idx="19">
                  <c:v>5482</c:v>
                </c:pt>
                <c:pt idx="20">
                  <c:v>5450</c:v>
                </c:pt>
                <c:pt idx="21">
                  <c:v>5407</c:v>
                </c:pt>
                <c:pt idx="22">
                  <c:v>5388</c:v>
                </c:pt>
                <c:pt idx="23">
                  <c:v>5330</c:v>
                </c:pt>
                <c:pt idx="24">
                  <c:v>5287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49B-4678-8D7D-5F0A92A7A7F2}"/>
            </c:ext>
          </c:extLst>
        </c:ser>
        <c:ser>
          <c:idx val="2"/>
          <c:order val="8"/>
          <c:tx>
            <c:strRef>
              <c:f>D6a!$L$4:$L$5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D6a!$L$8:$L$32</c:f>
              <c:numCache>
                <c:formatCode>#,##0</c:formatCode>
                <c:ptCount val="25"/>
                <c:pt idx="14">
                  <c:v>4904</c:v>
                </c:pt>
                <c:pt idx="15">
                  <c:v>5438</c:v>
                </c:pt>
                <c:pt idx="16">
                  <c:v>5932</c:v>
                </c:pt>
                <c:pt idx="17">
                  <c:v>6071</c:v>
                </c:pt>
                <c:pt idx="18">
                  <c:v>6430</c:v>
                </c:pt>
                <c:pt idx="19">
                  <c:v>6345</c:v>
                </c:pt>
                <c:pt idx="20">
                  <c:v>6248</c:v>
                </c:pt>
                <c:pt idx="21">
                  <c:v>6173</c:v>
                </c:pt>
                <c:pt idx="22">
                  <c:v>6158</c:v>
                </c:pt>
                <c:pt idx="23">
                  <c:v>6102</c:v>
                </c:pt>
                <c:pt idx="24">
                  <c:v>6056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49B-4678-8D7D-5F0A92A7A7F2}"/>
            </c:ext>
          </c:extLst>
        </c:ser>
        <c:ser>
          <c:idx val="4"/>
          <c:order val="9"/>
          <c:tx>
            <c:v/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D6a!$F$25:$F$25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plus>
            <c:minus>
              <c:numRef>
                <c:f>D6a!$F$25:$F$25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minus>
            <c:spPr>
              <a:ln w="127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D6a!$A$23:$A$23</c:f>
              <c:numCache>
                <c:formatCode>General</c:formatCode>
                <c:ptCount val="1"/>
                <c:pt idx="0">
                  <c:v>2010</c:v>
                </c:pt>
              </c:numCache>
            </c:numRef>
          </c:xVal>
          <c:yVal>
            <c:numRef>
              <c:f>D6a!$F$23:$F$23</c:f>
              <c:numCache>
                <c:formatCode>#,##0</c:formatCode>
                <c:ptCount val="1"/>
                <c:pt idx="0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49B-4678-8D7D-5F0A92A7A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469536"/>
        <c:axId val="241469928"/>
      </c:scatterChart>
      <c:valAx>
        <c:axId val="241469536"/>
        <c:scaling>
          <c:orientation val="minMax"/>
          <c:max val="2019"/>
          <c:min val="1995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469928"/>
        <c:crossesAt val="0"/>
        <c:crossBetween val="midCat"/>
        <c:majorUnit val="2"/>
        <c:minorUnit val="1"/>
      </c:valAx>
      <c:valAx>
        <c:axId val="241469928"/>
        <c:scaling>
          <c:orientation val="minMax"/>
          <c:max val="14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469536"/>
        <c:crossesAt val="1980"/>
        <c:crossBetween val="midCat"/>
        <c:majorUnit val="2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2.8798411122144985E-2"/>
          <c:y val="0.8687506628041699"/>
          <c:w val="0.94836146971200108"/>
          <c:h val="0.126562596559598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AE-4D00-9990-147C562B6A35}"/>
            </c:ext>
          </c:extLst>
        </c:ser>
        <c:ser>
          <c:idx val="3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AE-4D00-9990-147C562B6A35}"/>
            </c:ext>
          </c:extLst>
        </c:ser>
        <c:ser>
          <c:idx val="6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AE-4D00-9990-147C562B6A35}"/>
            </c:ext>
          </c:extLst>
        </c:ser>
        <c:ser>
          <c:idx val="4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0AE-4D00-9990-147C562B6A35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0AE-4D00-9990-147C562B6A35}"/>
            </c:ext>
          </c:extLst>
        </c:ser>
        <c:ser>
          <c:idx val="2"/>
          <c:order val="5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0AE-4D00-9990-147C562B6A35}"/>
            </c:ext>
          </c:extLst>
        </c:ser>
        <c:ser>
          <c:idx val="5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0AE-4D00-9990-147C562B6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470712"/>
        <c:axId val="243911552"/>
      </c:scatterChart>
      <c:valAx>
        <c:axId val="241470712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1552"/>
        <c:crossesAt val="67000"/>
        <c:crossBetween val="midCat"/>
        <c:majorUnit val="1"/>
        <c:minorUnit val="1"/>
      </c:valAx>
      <c:valAx>
        <c:axId val="243911552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470712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Formation professionnelle, 1</a:t>
            </a:r>
            <a:r>
              <a:rPr lang="en-US" sz="1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re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année: Prévisions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A: q0(j),q1+(j)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 Scénario B: q0(j)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c(j)+N9(j-1)+j [81-03] , 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C: q99(04)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dnca(04) , q99(05)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rbar4(05) , q99(06-14) =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m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q99(98-03)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24-4C20-99F0-53CA404314BA}"/>
            </c:ext>
          </c:extLst>
        </c:ser>
        <c:ser>
          <c:idx val="2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24-4C20-99F0-53CA404314BA}"/>
            </c:ext>
          </c:extLst>
        </c:ser>
        <c:ser>
          <c:idx val="5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24-4C20-99F0-53CA404314BA}"/>
            </c:ext>
          </c:extLst>
        </c:ser>
        <c:ser>
          <c:idx val="6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B24-4C20-99F0-53CA404314BA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B24-4C20-99F0-53CA404314BA}"/>
            </c:ext>
          </c:extLst>
        </c:ser>
        <c:ser>
          <c:idx val="3"/>
          <c:order val="5"/>
          <c:tx>
            <c:strRef>
              <c:f>D6a!$C$5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D6a!$H$7:$H$32</c:f>
              <c:numCache>
                <c:formatCode>#,##0</c:formatCode>
                <c:ptCount val="26"/>
                <c:pt idx="15">
                  <c:v>6513</c:v>
                </c:pt>
                <c:pt idx="16">
                  <c:v>6715</c:v>
                </c:pt>
                <c:pt idx="17">
                  <c:v>7032</c:v>
                </c:pt>
                <c:pt idx="18">
                  <c:v>6987</c:v>
                </c:pt>
                <c:pt idx="19">
                  <c:v>6940</c:v>
                </c:pt>
                <c:pt idx="20">
                  <c:v>6891</c:v>
                </c:pt>
                <c:pt idx="21">
                  <c:v>6877</c:v>
                </c:pt>
                <c:pt idx="22">
                  <c:v>6816</c:v>
                </c:pt>
                <c:pt idx="23">
                  <c:v>6765</c:v>
                </c:pt>
                <c:pt idx="24">
                  <c:v>6729</c:v>
                </c:pt>
                <c:pt idx="25">
                  <c:v>6655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B24-4C20-99F0-53CA404314BA}"/>
            </c:ext>
          </c:extLst>
        </c:ser>
        <c:ser>
          <c:idx val="4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B24-4C20-99F0-53CA404314BA}"/>
            </c:ext>
          </c:extLst>
        </c:ser>
        <c:ser>
          <c:idx val="7"/>
          <c:order val="7"/>
          <c:tx>
            <c:strRef>
              <c:f>D6a!$D$5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D6a!$I$7:$I$32</c:f>
              <c:numCache>
                <c:formatCode>#,##0</c:formatCode>
                <c:ptCount val="26"/>
                <c:pt idx="15">
                  <c:v>6513</c:v>
                </c:pt>
                <c:pt idx="16">
                  <c:v>6797</c:v>
                </c:pt>
                <c:pt idx="17">
                  <c:v>7188</c:v>
                </c:pt>
                <c:pt idx="18">
                  <c:v>7144</c:v>
                </c:pt>
                <c:pt idx="19">
                  <c:v>7060</c:v>
                </c:pt>
                <c:pt idx="20">
                  <c:v>6998</c:v>
                </c:pt>
                <c:pt idx="21">
                  <c:v>7001</c:v>
                </c:pt>
                <c:pt idx="22">
                  <c:v>6964</c:v>
                </c:pt>
                <c:pt idx="23">
                  <c:v>6927</c:v>
                </c:pt>
                <c:pt idx="24">
                  <c:v>6893</c:v>
                </c:pt>
                <c:pt idx="25">
                  <c:v>6822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B24-4C20-99F0-53CA404314BA}"/>
            </c:ext>
          </c:extLst>
        </c:ser>
        <c:ser>
          <c:idx val="8"/>
          <c:order val="8"/>
          <c:tx>
            <c:strRef>
              <c:f>D6a!$J$5</c:f>
              <c:strCache>
                <c:ptCount val="1"/>
                <c:pt idx="0">
                  <c:v>Type II (2)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D6a!$J$7:$J$32</c:f>
              <c:numCache>
                <c:formatCode>#,##0</c:formatCode>
                <c:ptCount val="26"/>
                <c:pt idx="0">
                  <c:v>78</c:v>
                </c:pt>
                <c:pt idx="1">
                  <c:v>281</c:v>
                </c:pt>
                <c:pt idx="2">
                  <c:v>864</c:v>
                </c:pt>
                <c:pt idx="3">
                  <c:v>1370</c:v>
                </c:pt>
                <c:pt idx="4">
                  <c:v>1656</c:v>
                </c:pt>
                <c:pt idx="5">
                  <c:v>1721</c:v>
                </c:pt>
                <c:pt idx="6">
                  <c:v>1797</c:v>
                </c:pt>
                <c:pt idx="7">
                  <c:v>2131</c:v>
                </c:pt>
                <c:pt idx="8">
                  <c:v>2568</c:v>
                </c:pt>
                <c:pt idx="9">
                  <c:v>2989</c:v>
                </c:pt>
                <c:pt idx="10">
                  <c:v>3364</c:v>
                </c:pt>
                <c:pt idx="11">
                  <c:v>4082</c:v>
                </c:pt>
                <c:pt idx="12">
                  <c:v>4079</c:v>
                </c:pt>
                <c:pt idx="13">
                  <c:v>4361</c:v>
                </c:pt>
                <c:pt idx="14">
                  <c:v>4513</c:v>
                </c:pt>
                <c:pt idx="15">
                  <c:v>4904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B24-4C20-99F0-53CA40431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2336"/>
        <c:axId val="243912728"/>
      </c:scatterChart>
      <c:valAx>
        <c:axId val="243912336"/>
        <c:scaling>
          <c:orientation val="minMax"/>
          <c:max val="2014"/>
          <c:min val="1998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2728"/>
        <c:crossesAt val="74000"/>
        <c:crossBetween val="midCat"/>
        <c:majorUnit val="1"/>
        <c:minorUnit val="1"/>
      </c:valAx>
      <c:valAx>
        <c:axId val="243912728"/>
        <c:scaling>
          <c:orientation val="minMax"/>
          <c:max val="88000"/>
          <c:min val="74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2336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9A-4479-AE91-D092EED5F516}"/>
            </c:ext>
          </c:extLst>
        </c:ser>
        <c:ser>
          <c:idx val="3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9A-4479-AE91-D092EED5F516}"/>
            </c:ext>
          </c:extLst>
        </c:ser>
        <c:ser>
          <c:idx val="6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9A-4479-AE91-D092EED5F516}"/>
            </c:ext>
          </c:extLst>
        </c:ser>
        <c:ser>
          <c:idx val="4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39A-4479-AE91-D092EED5F516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39A-4479-AE91-D092EED5F516}"/>
            </c:ext>
          </c:extLst>
        </c:ser>
        <c:ser>
          <c:idx val="2"/>
          <c:order val="5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39A-4479-AE91-D092EED5F516}"/>
            </c:ext>
          </c:extLst>
        </c:ser>
        <c:ser>
          <c:idx val="5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39A-4479-AE91-D092EED5F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3512"/>
        <c:axId val="243913904"/>
      </c:scatterChart>
      <c:valAx>
        <c:axId val="243913512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3904"/>
        <c:crossesAt val="67000"/>
        <c:crossBetween val="midCat"/>
        <c:majorUnit val="1"/>
        <c:minorUnit val="1"/>
      </c:valAx>
      <c:valAx>
        <c:axId val="243913904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3512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E1-4841-9107-B49A7F1EA50B}"/>
            </c:ext>
          </c:extLst>
        </c:ser>
        <c:ser>
          <c:idx val="3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E1-4841-9107-B49A7F1EA50B}"/>
            </c:ext>
          </c:extLst>
        </c:ser>
        <c:ser>
          <c:idx val="6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E1-4841-9107-B49A7F1EA50B}"/>
            </c:ext>
          </c:extLst>
        </c:ser>
        <c:ser>
          <c:idx val="4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E1-4841-9107-B49A7F1EA50B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6E1-4841-9107-B49A7F1EA50B}"/>
            </c:ext>
          </c:extLst>
        </c:ser>
        <c:ser>
          <c:idx val="2"/>
          <c:order val="5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6E1-4841-9107-B49A7F1EA50B}"/>
            </c:ext>
          </c:extLst>
        </c:ser>
        <c:ser>
          <c:idx val="5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6E1-4841-9107-B49A7F1E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4688"/>
        <c:axId val="243915080"/>
      </c:scatterChart>
      <c:valAx>
        <c:axId val="243914688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5080"/>
        <c:crossesAt val="67000"/>
        <c:crossBetween val="midCat"/>
        <c:majorUnit val="1"/>
        <c:minorUnit val="1"/>
      </c:valAx>
      <c:valAx>
        <c:axId val="243915080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4688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673286991062546E-2"/>
          <c:y val="2.3437517881407865E-2"/>
          <c:w val="0.93942403177755707"/>
          <c:h val="0.78281309723899661"/>
        </c:manualLayout>
      </c:layout>
      <c:scatterChart>
        <c:scatterStyle val="lineMarker"/>
        <c:varyColors val="0"/>
        <c:ser>
          <c:idx val="12"/>
          <c:order val="0"/>
          <c:tx>
            <c:strRef>
              <c:f>D7a!$B$4:$B$5</c:f>
              <c:strCache>
                <c:ptCount val="2"/>
                <c:pt idx="0">
                  <c:v>Gesamtzahl /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D7a!$B$8:$B$32</c:f>
              <c:numCache>
                <c:formatCode>#,##0</c:formatCode>
                <c:ptCount val="25"/>
                <c:pt idx="0">
                  <c:v>480</c:v>
                </c:pt>
                <c:pt idx="1">
                  <c:v>2278</c:v>
                </c:pt>
                <c:pt idx="2">
                  <c:v>4418</c:v>
                </c:pt>
                <c:pt idx="3">
                  <c:v>5638</c:v>
                </c:pt>
                <c:pt idx="4">
                  <c:v>6027</c:v>
                </c:pt>
                <c:pt idx="5">
                  <c:v>6475</c:v>
                </c:pt>
                <c:pt idx="6">
                  <c:v>7289</c:v>
                </c:pt>
                <c:pt idx="7">
                  <c:v>8185</c:v>
                </c:pt>
                <c:pt idx="8">
                  <c:v>9027</c:v>
                </c:pt>
                <c:pt idx="9">
                  <c:v>9874</c:v>
                </c:pt>
                <c:pt idx="10">
                  <c:v>10719</c:v>
                </c:pt>
                <c:pt idx="11">
                  <c:v>10615</c:v>
                </c:pt>
                <c:pt idx="12">
                  <c:v>10597</c:v>
                </c:pt>
                <c:pt idx="13">
                  <c:v>10912</c:v>
                </c:pt>
                <c:pt idx="14">
                  <c:v>11417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C6-44F5-AE9D-1DD159A1E7D3}"/>
            </c:ext>
          </c:extLst>
        </c:ser>
        <c:ser>
          <c:idx val="13"/>
          <c:order val="1"/>
          <c:tx>
            <c:strRef>
              <c:f>D7a!$C$4:$C$5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D7a!$C$8:$C$32</c:f>
              <c:numCache>
                <c:formatCode>#,##0</c:formatCode>
                <c:ptCount val="25"/>
                <c:pt idx="14">
                  <c:v>11417</c:v>
                </c:pt>
                <c:pt idx="15">
                  <c:v>11877</c:v>
                </c:pt>
                <c:pt idx="16">
                  <c:v>12421</c:v>
                </c:pt>
                <c:pt idx="17">
                  <c:v>12348</c:v>
                </c:pt>
                <c:pt idx="18">
                  <c:v>12506</c:v>
                </c:pt>
                <c:pt idx="19">
                  <c:v>12373</c:v>
                </c:pt>
                <c:pt idx="20">
                  <c:v>12327</c:v>
                </c:pt>
                <c:pt idx="21">
                  <c:v>12223</c:v>
                </c:pt>
                <c:pt idx="22">
                  <c:v>12153</c:v>
                </c:pt>
                <c:pt idx="23">
                  <c:v>12059</c:v>
                </c:pt>
                <c:pt idx="24">
                  <c:v>11942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5C6-44F5-AE9D-1DD159A1E7D3}"/>
            </c:ext>
          </c:extLst>
        </c:ser>
        <c:ser>
          <c:idx val="14"/>
          <c:order val="2"/>
          <c:tx>
            <c:strRef>
              <c:f>D7a!$D$4:$D$5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D7a!$D$8:$D$32</c:f>
              <c:numCache>
                <c:formatCode>#,##0</c:formatCode>
                <c:ptCount val="25"/>
                <c:pt idx="14">
                  <c:v>11417</c:v>
                </c:pt>
                <c:pt idx="15">
                  <c:v>12235</c:v>
                </c:pt>
                <c:pt idx="16">
                  <c:v>13119</c:v>
                </c:pt>
                <c:pt idx="17">
                  <c:v>13215</c:v>
                </c:pt>
                <c:pt idx="18">
                  <c:v>13490</c:v>
                </c:pt>
                <c:pt idx="19">
                  <c:v>13343</c:v>
                </c:pt>
                <c:pt idx="20">
                  <c:v>13249</c:v>
                </c:pt>
                <c:pt idx="21">
                  <c:v>13137</c:v>
                </c:pt>
                <c:pt idx="22">
                  <c:v>13084</c:v>
                </c:pt>
                <c:pt idx="23">
                  <c:v>12995</c:v>
                </c:pt>
                <c:pt idx="24">
                  <c:v>12878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5C6-44F5-AE9D-1DD159A1E7D3}"/>
            </c:ext>
          </c:extLst>
        </c:ser>
        <c:ser>
          <c:idx val="0"/>
          <c:order val="3"/>
          <c:tx>
            <c:strRef>
              <c:f>D7a!$G$4:$G$5</c:f>
              <c:strCache>
                <c:ptCount val="2"/>
                <c:pt idx="0">
                  <c:v>Technische Richtung /</c:v>
                </c:pt>
                <c:pt idx="1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D7a!$G$8:$G$32</c:f>
              <c:numCache>
                <c:formatCode>#,##0</c:formatCode>
                <c:ptCount val="25"/>
                <c:pt idx="0">
                  <c:v>228</c:v>
                </c:pt>
                <c:pt idx="1">
                  <c:v>1753</c:v>
                </c:pt>
                <c:pt idx="2">
                  <c:v>2607</c:v>
                </c:pt>
                <c:pt idx="3">
                  <c:v>2715</c:v>
                </c:pt>
                <c:pt idx="4">
                  <c:v>2768</c:v>
                </c:pt>
                <c:pt idx="5">
                  <c:v>2684</c:v>
                </c:pt>
                <c:pt idx="6">
                  <c:v>2966</c:v>
                </c:pt>
                <c:pt idx="7">
                  <c:v>3111</c:v>
                </c:pt>
                <c:pt idx="8">
                  <c:v>3291</c:v>
                </c:pt>
                <c:pt idx="9">
                  <c:v>3433</c:v>
                </c:pt>
                <c:pt idx="10">
                  <c:v>3678</c:v>
                </c:pt>
                <c:pt idx="11">
                  <c:v>3358</c:v>
                </c:pt>
                <c:pt idx="12">
                  <c:v>3153</c:v>
                </c:pt>
                <c:pt idx="13">
                  <c:v>3269</c:v>
                </c:pt>
                <c:pt idx="14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5C6-44F5-AE9D-1DD159A1E7D3}"/>
            </c:ext>
          </c:extLst>
        </c:ser>
        <c:ser>
          <c:idx val="3"/>
          <c:order val="4"/>
          <c:tx>
            <c:strRef>
              <c:f>D7a!$C$4:$C$5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D7a!$H$8:$H$32</c:f>
              <c:numCache>
                <c:formatCode>#,##0</c:formatCode>
                <c:ptCount val="25"/>
                <c:pt idx="14">
                  <c:v>3410</c:v>
                </c:pt>
                <c:pt idx="15">
                  <c:v>3535</c:v>
                </c:pt>
                <c:pt idx="16">
                  <c:v>3575</c:v>
                </c:pt>
                <c:pt idx="17">
                  <c:v>3618</c:v>
                </c:pt>
                <c:pt idx="18">
                  <c:v>3592</c:v>
                </c:pt>
                <c:pt idx="19">
                  <c:v>3577</c:v>
                </c:pt>
                <c:pt idx="20">
                  <c:v>3545</c:v>
                </c:pt>
                <c:pt idx="21">
                  <c:v>3530</c:v>
                </c:pt>
                <c:pt idx="22">
                  <c:v>3500</c:v>
                </c:pt>
                <c:pt idx="23">
                  <c:v>3474</c:v>
                </c:pt>
                <c:pt idx="24">
                  <c:v>3442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5C6-44F5-AE9D-1DD159A1E7D3}"/>
            </c:ext>
          </c:extLst>
        </c:ser>
        <c:ser>
          <c:idx val="7"/>
          <c:order val="5"/>
          <c:tx>
            <c:strRef>
              <c:f>D7a!$D$4:$D$5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D7a!$I$8:$I$32</c:f>
              <c:numCache>
                <c:formatCode>#,##0</c:formatCode>
                <c:ptCount val="25"/>
                <c:pt idx="14">
                  <c:v>3410</c:v>
                </c:pt>
                <c:pt idx="15">
                  <c:v>3580</c:v>
                </c:pt>
                <c:pt idx="16">
                  <c:v>3656</c:v>
                </c:pt>
                <c:pt idx="17">
                  <c:v>3723</c:v>
                </c:pt>
                <c:pt idx="18">
                  <c:v>3682</c:v>
                </c:pt>
                <c:pt idx="19">
                  <c:v>3650</c:v>
                </c:pt>
                <c:pt idx="20">
                  <c:v>3604</c:v>
                </c:pt>
                <c:pt idx="21">
                  <c:v>3595</c:v>
                </c:pt>
                <c:pt idx="22">
                  <c:v>3584</c:v>
                </c:pt>
                <c:pt idx="23">
                  <c:v>3573</c:v>
                </c:pt>
                <c:pt idx="24">
                  <c:v>3551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5C6-44F5-AE9D-1DD159A1E7D3}"/>
            </c:ext>
          </c:extLst>
        </c:ser>
        <c:ser>
          <c:idx val="8"/>
          <c:order val="6"/>
          <c:tx>
            <c:strRef>
              <c:f>D7a!$J$4:$J$5</c:f>
              <c:strCache>
                <c:ptCount val="2"/>
                <c:pt idx="0">
                  <c:v>Kaufmännische Richtung /</c:v>
                </c:pt>
                <c:pt idx="1">
                  <c:v>Orientation commerciale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D7a!$J$8:$J$32</c:f>
              <c:numCache>
                <c:formatCode>#,##0</c:formatCode>
                <c:ptCount val="25"/>
                <c:pt idx="0">
                  <c:v>151</c:v>
                </c:pt>
                <c:pt idx="1">
                  <c:v>287</c:v>
                </c:pt>
                <c:pt idx="2">
                  <c:v>1538</c:v>
                </c:pt>
                <c:pt idx="3">
                  <c:v>2565</c:v>
                </c:pt>
                <c:pt idx="4">
                  <c:v>2827</c:v>
                </c:pt>
                <c:pt idx="5">
                  <c:v>3314</c:v>
                </c:pt>
                <c:pt idx="6">
                  <c:v>3770</c:v>
                </c:pt>
                <c:pt idx="7">
                  <c:v>4358</c:v>
                </c:pt>
                <c:pt idx="8">
                  <c:v>4852</c:v>
                </c:pt>
                <c:pt idx="9">
                  <c:v>5391</c:v>
                </c:pt>
                <c:pt idx="10">
                  <c:v>5604</c:v>
                </c:pt>
                <c:pt idx="11">
                  <c:v>5615</c:v>
                </c:pt>
                <c:pt idx="12">
                  <c:v>5584</c:v>
                </c:pt>
                <c:pt idx="13">
                  <c:v>5550</c:v>
                </c:pt>
                <c:pt idx="14">
                  <c:v>5688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5C6-44F5-AE9D-1DD159A1E7D3}"/>
            </c:ext>
          </c:extLst>
        </c:ser>
        <c:ser>
          <c:idx val="1"/>
          <c:order val="7"/>
          <c:tx>
            <c:strRef>
              <c:f>D7a!$K$4:$K$5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CCFF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D7a!$K$8:$K$32</c:f>
              <c:numCache>
                <c:formatCode>#,##0</c:formatCode>
                <c:ptCount val="25"/>
                <c:pt idx="14">
                  <c:v>5688</c:v>
                </c:pt>
                <c:pt idx="15">
                  <c:v>5939</c:v>
                </c:pt>
                <c:pt idx="16">
                  <c:v>6249</c:v>
                </c:pt>
                <c:pt idx="17">
                  <c:v>6169</c:v>
                </c:pt>
                <c:pt idx="18">
                  <c:v>6268</c:v>
                </c:pt>
                <c:pt idx="19">
                  <c:v>6199</c:v>
                </c:pt>
                <c:pt idx="20">
                  <c:v>6191</c:v>
                </c:pt>
                <c:pt idx="21">
                  <c:v>6123</c:v>
                </c:pt>
                <c:pt idx="22">
                  <c:v>6090</c:v>
                </c:pt>
                <c:pt idx="23">
                  <c:v>6042</c:v>
                </c:pt>
                <c:pt idx="24">
                  <c:v>5972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5C6-44F5-AE9D-1DD159A1E7D3}"/>
            </c:ext>
          </c:extLst>
        </c:ser>
        <c:ser>
          <c:idx val="2"/>
          <c:order val="8"/>
          <c:tx>
            <c:strRef>
              <c:f>D7a!$L$4:$L$5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D7a!$L$8:$L$32</c:f>
              <c:numCache>
                <c:formatCode>#,##0</c:formatCode>
                <c:ptCount val="25"/>
                <c:pt idx="14">
                  <c:v>5688</c:v>
                </c:pt>
                <c:pt idx="15">
                  <c:v>6038</c:v>
                </c:pt>
                <c:pt idx="16">
                  <c:v>6434</c:v>
                </c:pt>
                <c:pt idx="17">
                  <c:v>6368</c:v>
                </c:pt>
                <c:pt idx="18">
                  <c:v>6478</c:v>
                </c:pt>
                <c:pt idx="19">
                  <c:v>6387</c:v>
                </c:pt>
                <c:pt idx="20">
                  <c:v>6354</c:v>
                </c:pt>
                <c:pt idx="21">
                  <c:v>6275</c:v>
                </c:pt>
                <c:pt idx="22">
                  <c:v>6234</c:v>
                </c:pt>
                <c:pt idx="23">
                  <c:v>6176</c:v>
                </c:pt>
                <c:pt idx="24">
                  <c:v>6098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5C6-44F5-AE9D-1DD159A1E7D3}"/>
            </c:ext>
          </c:extLst>
        </c:ser>
        <c:ser>
          <c:idx val="5"/>
          <c:order val="9"/>
          <c:tx>
            <c:strRef>
              <c:f>D7a!$M$4:$M$5</c:f>
              <c:strCache>
                <c:ptCount val="2"/>
                <c:pt idx="0">
                  <c:v>Übrige Richtungen /</c:v>
                </c:pt>
                <c:pt idx="1">
                  <c:v>Autres orientations</c:v>
                </c:pt>
              </c:strCache>
            </c:strRef>
          </c:tx>
          <c:spPr>
            <a:ln w="25400">
              <a:solidFill>
                <a:srgbClr val="8080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D7a!$M$8:$M$32</c:f>
              <c:numCache>
                <c:formatCode>#,##0</c:formatCode>
                <c:ptCount val="25"/>
                <c:pt idx="0">
                  <c:v>101</c:v>
                </c:pt>
                <c:pt idx="1">
                  <c:v>238</c:v>
                </c:pt>
                <c:pt idx="2">
                  <c:v>273</c:v>
                </c:pt>
                <c:pt idx="3">
                  <c:v>358</c:v>
                </c:pt>
                <c:pt idx="4">
                  <c:v>432</c:v>
                </c:pt>
                <c:pt idx="5">
                  <c:v>477</c:v>
                </c:pt>
                <c:pt idx="6">
                  <c:v>553</c:v>
                </c:pt>
                <c:pt idx="7">
                  <c:v>716</c:v>
                </c:pt>
                <c:pt idx="8">
                  <c:v>884</c:v>
                </c:pt>
                <c:pt idx="9">
                  <c:v>1050</c:v>
                </c:pt>
                <c:pt idx="10">
                  <c:v>1437</c:v>
                </c:pt>
                <c:pt idx="11">
                  <c:v>1642</c:v>
                </c:pt>
                <c:pt idx="12">
                  <c:v>1860</c:v>
                </c:pt>
                <c:pt idx="13">
                  <c:v>2093</c:v>
                </c:pt>
                <c:pt idx="14">
                  <c:v>2319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5C6-44F5-AE9D-1DD159A1E7D3}"/>
            </c:ext>
          </c:extLst>
        </c:ser>
        <c:ser>
          <c:idx val="10"/>
          <c:order val="10"/>
          <c:tx>
            <c:strRef>
              <c:f>D7a!$N$4:$N$5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D7a!$N$8:$N$32</c:f>
              <c:numCache>
                <c:formatCode>#,##0</c:formatCode>
                <c:ptCount val="25"/>
                <c:pt idx="14">
                  <c:v>2319</c:v>
                </c:pt>
                <c:pt idx="15">
                  <c:v>2403</c:v>
                </c:pt>
                <c:pt idx="16">
                  <c:v>2597</c:v>
                </c:pt>
                <c:pt idx="17">
                  <c:v>2561</c:v>
                </c:pt>
                <c:pt idx="18">
                  <c:v>2646</c:v>
                </c:pt>
                <c:pt idx="19">
                  <c:v>2597</c:v>
                </c:pt>
                <c:pt idx="20">
                  <c:v>2591</c:v>
                </c:pt>
                <c:pt idx="21">
                  <c:v>2570</c:v>
                </c:pt>
                <c:pt idx="22">
                  <c:v>2563</c:v>
                </c:pt>
                <c:pt idx="23">
                  <c:v>2543</c:v>
                </c:pt>
                <c:pt idx="24">
                  <c:v>2528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5C6-44F5-AE9D-1DD159A1E7D3}"/>
            </c:ext>
          </c:extLst>
        </c:ser>
        <c:ser>
          <c:idx val="11"/>
          <c:order val="11"/>
          <c:tx>
            <c:strRef>
              <c:f>D7a!$O$4:$O$5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D7a!$O$8:$O$32</c:f>
              <c:numCache>
                <c:formatCode>#,##0</c:formatCode>
                <c:ptCount val="25"/>
                <c:pt idx="14">
                  <c:v>2319</c:v>
                </c:pt>
                <c:pt idx="15">
                  <c:v>2617</c:v>
                </c:pt>
                <c:pt idx="16">
                  <c:v>3029</c:v>
                </c:pt>
                <c:pt idx="17">
                  <c:v>3124</c:v>
                </c:pt>
                <c:pt idx="18">
                  <c:v>3330</c:v>
                </c:pt>
                <c:pt idx="19">
                  <c:v>3306</c:v>
                </c:pt>
                <c:pt idx="20">
                  <c:v>3291</c:v>
                </c:pt>
                <c:pt idx="21">
                  <c:v>3267</c:v>
                </c:pt>
                <c:pt idx="22">
                  <c:v>3266</c:v>
                </c:pt>
                <c:pt idx="23">
                  <c:v>3246</c:v>
                </c:pt>
                <c:pt idx="24">
                  <c:v>3229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25C6-44F5-AE9D-1DD159A1E7D3}"/>
            </c:ext>
          </c:extLst>
        </c:ser>
        <c:ser>
          <c:idx val="4"/>
          <c:order val="12"/>
          <c:tx>
            <c:v/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D7a!$F$25:$F$25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plus>
            <c:minus>
              <c:numRef>
                <c:f>D7a!$F$25:$F$25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minus>
            <c:spPr>
              <a:ln w="127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D7a!$A$23:$A$23</c:f>
              <c:numCache>
                <c:formatCode>General</c:formatCode>
                <c:ptCount val="1"/>
                <c:pt idx="0">
                  <c:v>2010</c:v>
                </c:pt>
              </c:numCache>
            </c:numRef>
          </c:xVal>
          <c:yVal>
            <c:numRef>
              <c:f>D7a!$F$23:$F$23</c:f>
              <c:numCache>
                <c:formatCode>#,##0</c:formatCode>
                <c:ptCount val="1"/>
                <c:pt idx="0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25C6-44F5-AE9D-1DD159A1E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5864"/>
        <c:axId val="243916256"/>
      </c:scatterChart>
      <c:valAx>
        <c:axId val="243915864"/>
        <c:scaling>
          <c:orientation val="minMax"/>
          <c:max val="2019"/>
          <c:min val="1995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6256"/>
        <c:crossesAt val="0"/>
        <c:crossBetween val="midCat"/>
        <c:majorUnit val="2"/>
        <c:minorUnit val="1"/>
      </c:valAx>
      <c:valAx>
        <c:axId val="243916256"/>
        <c:scaling>
          <c:orientation val="minMax"/>
          <c:max val="14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5864"/>
        <c:crossesAt val="1980"/>
        <c:crossBetween val="midCat"/>
        <c:majorUnit val="2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2.8798411122144985E-2"/>
          <c:y val="0.8687506628041699"/>
          <c:w val="0.94836146971200108"/>
          <c:h val="0.126562596559598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68-4C42-84F3-A35F9A90EED9}"/>
            </c:ext>
          </c:extLst>
        </c:ser>
        <c:ser>
          <c:idx val="3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68-4C42-84F3-A35F9A90EED9}"/>
            </c:ext>
          </c:extLst>
        </c:ser>
        <c:ser>
          <c:idx val="6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68-4C42-84F3-A35F9A90EED9}"/>
            </c:ext>
          </c:extLst>
        </c:ser>
        <c:ser>
          <c:idx val="4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068-4C42-84F3-A35F9A90EED9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068-4C42-84F3-A35F9A90EED9}"/>
            </c:ext>
          </c:extLst>
        </c:ser>
        <c:ser>
          <c:idx val="2"/>
          <c:order val="5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068-4C42-84F3-A35F9A90EED9}"/>
            </c:ext>
          </c:extLst>
        </c:ser>
        <c:ser>
          <c:idx val="5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068-4C42-84F3-A35F9A90E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7040"/>
        <c:axId val="243917432"/>
      </c:scatterChart>
      <c:valAx>
        <c:axId val="243917040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7432"/>
        <c:crossesAt val="67000"/>
        <c:crossBetween val="midCat"/>
        <c:majorUnit val="1"/>
        <c:minorUnit val="1"/>
      </c:valAx>
      <c:valAx>
        <c:axId val="243917432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7040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Formation professionnelle, 1</a:t>
            </a:r>
            <a:r>
              <a:rPr lang="en-US" sz="1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re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année: Prévisions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A: q0(j),q1+(j)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 Scénario B: q0(j)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c(j)+N9(j-1)+j [81-03] , 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C: q99(04)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dnca(04) , q99(05)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rbar4(05) , q99(06-14) =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m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q99(98-03)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11-4F50-A923-A912386704C6}"/>
            </c:ext>
          </c:extLst>
        </c:ser>
        <c:ser>
          <c:idx val="2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B11-4F50-A923-A912386704C6}"/>
            </c:ext>
          </c:extLst>
        </c:ser>
        <c:ser>
          <c:idx val="5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B11-4F50-A923-A912386704C6}"/>
            </c:ext>
          </c:extLst>
        </c:ser>
        <c:ser>
          <c:idx val="6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B11-4F50-A923-A912386704C6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B11-4F50-A923-A912386704C6}"/>
            </c:ext>
          </c:extLst>
        </c:ser>
        <c:ser>
          <c:idx val="3"/>
          <c:order val="5"/>
          <c:tx>
            <c:strRef>
              <c:f>D7a!$C$5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D7a!$H$7:$H$32</c:f>
              <c:numCache>
                <c:formatCode>#,##0</c:formatCode>
                <c:ptCount val="26"/>
                <c:pt idx="15">
                  <c:v>3410</c:v>
                </c:pt>
                <c:pt idx="16">
                  <c:v>3535</c:v>
                </c:pt>
                <c:pt idx="17">
                  <c:v>3575</c:v>
                </c:pt>
                <c:pt idx="18">
                  <c:v>3618</c:v>
                </c:pt>
                <c:pt idx="19">
                  <c:v>3592</c:v>
                </c:pt>
                <c:pt idx="20">
                  <c:v>3577</c:v>
                </c:pt>
                <c:pt idx="21">
                  <c:v>3545</c:v>
                </c:pt>
                <c:pt idx="22">
                  <c:v>3530</c:v>
                </c:pt>
                <c:pt idx="23">
                  <c:v>3500</c:v>
                </c:pt>
                <c:pt idx="24">
                  <c:v>3474</c:v>
                </c:pt>
                <c:pt idx="25">
                  <c:v>3442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B11-4F50-A923-A912386704C6}"/>
            </c:ext>
          </c:extLst>
        </c:ser>
        <c:ser>
          <c:idx val="4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B11-4F50-A923-A912386704C6}"/>
            </c:ext>
          </c:extLst>
        </c:ser>
        <c:ser>
          <c:idx val="7"/>
          <c:order val="7"/>
          <c:tx>
            <c:strRef>
              <c:f>D7a!$D$5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D7a!$I$7:$I$32</c:f>
              <c:numCache>
                <c:formatCode>#,##0</c:formatCode>
                <c:ptCount val="26"/>
                <c:pt idx="15">
                  <c:v>3410</c:v>
                </c:pt>
                <c:pt idx="16">
                  <c:v>3580</c:v>
                </c:pt>
                <c:pt idx="17">
                  <c:v>3656</c:v>
                </c:pt>
                <c:pt idx="18">
                  <c:v>3723</c:v>
                </c:pt>
                <c:pt idx="19">
                  <c:v>3682</c:v>
                </c:pt>
                <c:pt idx="20">
                  <c:v>3650</c:v>
                </c:pt>
                <c:pt idx="21">
                  <c:v>3604</c:v>
                </c:pt>
                <c:pt idx="22">
                  <c:v>3595</c:v>
                </c:pt>
                <c:pt idx="23">
                  <c:v>3584</c:v>
                </c:pt>
                <c:pt idx="24">
                  <c:v>3573</c:v>
                </c:pt>
                <c:pt idx="25">
                  <c:v>3551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B11-4F50-A923-A912386704C6}"/>
            </c:ext>
          </c:extLst>
        </c:ser>
        <c:ser>
          <c:idx val="8"/>
          <c:order val="8"/>
          <c:tx>
            <c:strRef>
              <c:f>D7a!$J$5</c:f>
              <c:strCache>
                <c:ptCount val="1"/>
                <c:pt idx="0">
                  <c:v>Orientation commerciale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D7a!$J$7:$J$32</c:f>
              <c:numCache>
                <c:formatCode>#,##0</c:formatCode>
                <c:ptCount val="26"/>
                <c:pt idx="0">
                  <c:v>0</c:v>
                </c:pt>
                <c:pt idx="1">
                  <c:v>151</c:v>
                </c:pt>
                <c:pt idx="2">
                  <c:v>287</c:v>
                </c:pt>
                <c:pt idx="3">
                  <c:v>1538</c:v>
                </c:pt>
                <c:pt idx="4">
                  <c:v>2565</c:v>
                </c:pt>
                <c:pt idx="5">
                  <c:v>2827</c:v>
                </c:pt>
                <c:pt idx="6">
                  <c:v>3314</c:v>
                </c:pt>
                <c:pt idx="7">
                  <c:v>3770</c:v>
                </c:pt>
                <c:pt idx="8">
                  <c:v>4358</c:v>
                </c:pt>
                <c:pt idx="9">
                  <c:v>4852</c:v>
                </c:pt>
                <c:pt idx="10">
                  <c:v>5391</c:v>
                </c:pt>
                <c:pt idx="11">
                  <c:v>5604</c:v>
                </c:pt>
                <c:pt idx="12">
                  <c:v>5615</c:v>
                </c:pt>
                <c:pt idx="13">
                  <c:v>5584</c:v>
                </c:pt>
                <c:pt idx="14">
                  <c:v>5550</c:v>
                </c:pt>
                <c:pt idx="15">
                  <c:v>5688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B11-4F50-A923-A9123867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8216"/>
        <c:axId val="243918608"/>
      </c:scatterChart>
      <c:valAx>
        <c:axId val="243918216"/>
        <c:scaling>
          <c:orientation val="minMax"/>
          <c:max val="2014"/>
          <c:min val="1998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8608"/>
        <c:crossesAt val="74000"/>
        <c:crossBetween val="midCat"/>
        <c:majorUnit val="1"/>
        <c:minorUnit val="1"/>
      </c:valAx>
      <c:valAx>
        <c:axId val="243918608"/>
        <c:scaling>
          <c:orientation val="minMax"/>
          <c:max val="88000"/>
          <c:min val="74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8216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BC-4792-B713-8F5D60C2AD1C}"/>
            </c:ext>
          </c:extLst>
        </c:ser>
        <c:ser>
          <c:idx val="3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BC-4792-B713-8F5D60C2AD1C}"/>
            </c:ext>
          </c:extLst>
        </c:ser>
        <c:ser>
          <c:idx val="6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BC-4792-B713-8F5D60C2AD1C}"/>
            </c:ext>
          </c:extLst>
        </c:ser>
        <c:ser>
          <c:idx val="4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1BC-4792-B713-8F5D60C2AD1C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1BC-4792-B713-8F5D60C2AD1C}"/>
            </c:ext>
          </c:extLst>
        </c:ser>
        <c:ser>
          <c:idx val="2"/>
          <c:order val="5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1BC-4792-B713-8F5D60C2AD1C}"/>
            </c:ext>
          </c:extLst>
        </c:ser>
        <c:ser>
          <c:idx val="5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1BC-4792-B713-8F5D60C2A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752336"/>
        <c:axId val="244752728"/>
      </c:scatterChart>
      <c:valAx>
        <c:axId val="244752336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2728"/>
        <c:crossesAt val="67000"/>
        <c:crossBetween val="midCat"/>
        <c:majorUnit val="1"/>
        <c:minorUnit val="1"/>
      </c:valAx>
      <c:valAx>
        <c:axId val="244752728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2336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84-43FC-9EEE-1E999E606D83}"/>
            </c:ext>
          </c:extLst>
        </c:ser>
        <c:ser>
          <c:idx val="3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84-43FC-9EEE-1E999E606D83}"/>
            </c:ext>
          </c:extLst>
        </c:ser>
        <c:ser>
          <c:idx val="6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184-43FC-9EEE-1E999E606D83}"/>
            </c:ext>
          </c:extLst>
        </c:ser>
        <c:ser>
          <c:idx val="4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184-43FC-9EEE-1E999E606D83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184-43FC-9EEE-1E999E606D83}"/>
            </c:ext>
          </c:extLst>
        </c:ser>
        <c:ser>
          <c:idx val="2"/>
          <c:order val="5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184-43FC-9EEE-1E999E606D83}"/>
            </c:ext>
          </c:extLst>
        </c:ser>
        <c:ser>
          <c:idx val="5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184-43FC-9EEE-1E999E606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753512"/>
        <c:axId val="244753904"/>
      </c:scatterChart>
      <c:valAx>
        <c:axId val="244753512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3904"/>
        <c:crossesAt val="67000"/>
        <c:crossBetween val="midCat"/>
        <c:majorUnit val="1"/>
        <c:minorUnit val="1"/>
      </c:valAx>
      <c:valAx>
        <c:axId val="244753904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3512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1.pn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1654785" name="Chart 1">
          <a:extLst>
            <a:ext uri="{FF2B5EF4-FFF2-40B4-BE49-F238E27FC236}">
              <a16:creationId xmlns:a16="http://schemas.microsoft.com/office/drawing/2014/main" id="{00000000-0008-0000-1400-000001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54786" name="Chart 2">
          <a:extLst>
            <a:ext uri="{FF2B5EF4-FFF2-40B4-BE49-F238E27FC236}">
              <a16:creationId xmlns:a16="http://schemas.microsoft.com/office/drawing/2014/main" id="{00000000-0008-0000-1400-000002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54787" name="Chart 3">
          <a:extLst>
            <a:ext uri="{FF2B5EF4-FFF2-40B4-BE49-F238E27FC236}">
              <a16:creationId xmlns:a16="http://schemas.microsoft.com/office/drawing/2014/main" id="{00000000-0008-0000-1400-000003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54788" name="Chart 4">
          <a:extLst>
            <a:ext uri="{FF2B5EF4-FFF2-40B4-BE49-F238E27FC236}">
              <a16:creationId xmlns:a16="http://schemas.microsoft.com/office/drawing/2014/main" id="{00000000-0008-0000-1400-000004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9</xdr:col>
      <xdr:colOff>971550</xdr:colOff>
      <xdr:row>3</xdr:row>
      <xdr:rowOff>0</xdr:rowOff>
    </xdr:to>
    <xdr:graphicFrame macro="">
      <xdr:nvGraphicFramePr>
        <xdr:cNvPr id="1654789" name="Chart 5">
          <a:extLst>
            <a:ext uri="{FF2B5EF4-FFF2-40B4-BE49-F238E27FC236}">
              <a16:creationId xmlns:a16="http://schemas.microsoft.com/office/drawing/2014/main" id="{00000000-0008-0000-1400-000005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23</xdr:row>
      <xdr:rowOff>76200</xdr:rowOff>
    </xdr:from>
    <xdr:to>
      <xdr:col>8</xdr:col>
      <xdr:colOff>0</xdr:colOff>
      <xdr:row>29</xdr:row>
      <xdr:rowOff>76200</xdr:rowOff>
    </xdr:to>
    <xdr:sp macro="" textlink="">
      <xdr:nvSpPr>
        <xdr:cNvPr id="1654790" name="Rectangle 6">
          <a:extLst>
            <a:ext uri="{FF2B5EF4-FFF2-40B4-BE49-F238E27FC236}">
              <a16:creationId xmlns:a16="http://schemas.microsoft.com/office/drawing/2014/main" id="{00000000-0008-0000-1400-000006401900}"/>
            </a:ext>
          </a:extLst>
        </xdr:cNvPr>
        <xdr:cNvSpPr>
          <a:spLocks noChangeArrowheads="1"/>
        </xdr:cNvSpPr>
      </xdr:nvSpPr>
      <xdr:spPr bwMode="auto">
        <a:xfrm>
          <a:off x="7048500" y="3657600"/>
          <a:ext cx="0" cy="914400"/>
        </a:xfrm>
        <a:prstGeom prst="rect">
          <a:avLst/>
        </a:prstGeom>
        <a:noFill/>
        <a:ln w="19050" algn="ctr">
          <a:noFill/>
          <a:miter lim="800000"/>
          <a:headEnd/>
          <a:tailEnd/>
        </a:ln>
        <a:effectLst/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19050</xdr:rowOff>
    </xdr:to>
    <xdr:pic>
      <xdr:nvPicPr>
        <xdr:cNvPr id="1654791" name="Picture 7" descr="statics">
          <a:extLst>
            <a:ext uri="{FF2B5EF4-FFF2-40B4-BE49-F238E27FC236}">
              <a16:creationId xmlns:a16="http://schemas.microsoft.com/office/drawing/2014/main" id="{00000000-0008-0000-1400-000007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654792" name="Picture 8" descr="0">
          <a:extLst>
            <a:ext uri="{FF2B5EF4-FFF2-40B4-BE49-F238E27FC236}">
              <a16:creationId xmlns:a16="http://schemas.microsoft.com/office/drawing/2014/main" id="{00000000-0008-0000-1400-000008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6191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</xdr:colOff>
      <xdr:row>0</xdr:row>
      <xdr:rowOff>19050</xdr:rowOff>
    </xdr:to>
    <xdr:pic>
      <xdr:nvPicPr>
        <xdr:cNvPr id="1654793" name="Picture 9" descr="statics">
          <a:extLst>
            <a:ext uri="{FF2B5EF4-FFF2-40B4-BE49-F238E27FC236}">
              <a16:creationId xmlns:a16="http://schemas.microsoft.com/office/drawing/2014/main" id="{00000000-0008-0000-1400-000009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619125</xdr:colOff>
      <xdr:row>0</xdr:row>
      <xdr:rowOff>9525</xdr:rowOff>
    </xdr:to>
    <xdr:pic>
      <xdr:nvPicPr>
        <xdr:cNvPr id="1654794" name="Picture 10" descr="0">
          <a:extLst>
            <a:ext uri="{FF2B5EF4-FFF2-40B4-BE49-F238E27FC236}">
              <a16:creationId xmlns:a16="http://schemas.microsoft.com/office/drawing/2014/main" id="{00000000-0008-0000-1400-00000A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619125" cy="9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0.59381</cdr:x>
      <cdr:y>0.0233</cdr:y>
    </cdr:from>
    <cdr:to>
      <cdr:x>0.98514</cdr:x>
      <cdr:y>0.80492</cdr:y>
    </cdr:to>
    <cdr:sp macro="" textlink="">
      <cdr:nvSpPr>
        <cdr:cNvPr id="165580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04464" y="145462"/>
          <a:ext cx="3757227" cy="4772158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  <cdr:relSizeAnchor xmlns:cdr="http://schemas.openxmlformats.org/drawingml/2006/chartDrawing">
    <cdr:from>
      <cdr:x>0.66881</cdr:x>
      <cdr:y>0.72124</cdr:y>
    </cdr:from>
    <cdr:to>
      <cdr:x>0.81163</cdr:x>
      <cdr:y>0.77588</cdr:y>
    </cdr:to>
    <cdr:sp macro="" textlink="">
      <cdr:nvSpPr>
        <cdr:cNvPr id="16558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4539" y="4406747"/>
          <a:ext cx="1371234" cy="333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MAPE* Gesamtzahl / Total</a:t>
          </a:r>
        </a:p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S2-T-09: 3,9%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0.67412</cdr:x>
      <cdr:y>0.30466</cdr:y>
    </cdr:from>
    <cdr:to>
      <cdr:x>0.97969</cdr:x>
      <cdr:y>0.39189</cdr:y>
    </cdr:to>
    <cdr:sp macro="" textlink="">
      <cdr:nvSpPr>
        <cdr:cNvPr id="1656833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61117" y="226617"/>
          <a:ext cx="2156720" cy="6397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0.46933</cdr:x>
      <cdr:y>0.58288</cdr:y>
    </cdr:from>
    <cdr:to>
      <cdr:x>0.74864</cdr:x>
      <cdr:y>0.66989</cdr:y>
    </cdr:to>
    <cdr:sp macro="" textlink="">
      <cdr:nvSpPr>
        <cdr:cNvPr id="165785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7392" y="430674"/>
          <a:ext cx="204854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0.65793</cdr:x>
      <cdr:y>0.46519</cdr:y>
    </cdr:from>
    <cdr:to>
      <cdr:x>0.80476</cdr:x>
      <cdr:y>0.55351</cdr:y>
    </cdr:to>
    <cdr:sp macro="" textlink="">
      <cdr:nvSpPr>
        <cdr:cNvPr id="1658881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5716" y="344361"/>
          <a:ext cx="107692" cy="64774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0.68418</cdr:x>
      <cdr:y>0.16043</cdr:y>
    </cdr:from>
    <cdr:to>
      <cdr:x>0.91386</cdr:x>
      <cdr:y>0.24744</cdr:y>
    </cdr:to>
    <cdr:sp macro="" textlink="">
      <cdr:nvSpPr>
        <cdr:cNvPr id="165990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0766" y="120840"/>
          <a:ext cx="391968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1646593" name="Chart 1">
          <a:extLst>
            <a:ext uri="{FF2B5EF4-FFF2-40B4-BE49-F238E27FC236}">
              <a16:creationId xmlns:a16="http://schemas.microsoft.com/office/drawing/2014/main" id="{00000000-0008-0000-1600-000001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46594" name="Chart 2">
          <a:extLst>
            <a:ext uri="{FF2B5EF4-FFF2-40B4-BE49-F238E27FC236}">
              <a16:creationId xmlns:a16="http://schemas.microsoft.com/office/drawing/2014/main" id="{00000000-0008-0000-1600-000002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46595" name="Chart 3">
          <a:extLst>
            <a:ext uri="{FF2B5EF4-FFF2-40B4-BE49-F238E27FC236}">
              <a16:creationId xmlns:a16="http://schemas.microsoft.com/office/drawing/2014/main" id="{00000000-0008-0000-1600-000003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46596" name="Chart 4">
          <a:extLst>
            <a:ext uri="{FF2B5EF4-FFF2-40B4-BE49-F238E27FC236}">
              <a16:creationId xmlns:a16="http://schemas.microsoft.com/office/drawing/2014/main" id="{00000000-0008-0000-1600-000004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9</xdr:col>
      <xdr:colOff>971550</xdr:colOff>
      <xdr:row>3</xdr:row>
      <xdr:rowOff>0</xdr:rowOff>
    </xdr:to>
    <xdr:graphicFrame macro="">
      <xdr:nvGraphicFramePr>
        <xdr:cNvPr id="1646597" name="Chart 5">
          <a:extLst>
            <a:ext uri="{FF2B5EF4-FFF2-40B4-BE49-F238E27FC236}">
              <a16:creationId xmlns:a16="http://schemas.microsoft.com/office/drawing/2014/main" id="{00000000-0008-0000-1600-000005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23</xdr:row>
      <xdr:rowOff>76200</xdr:rowOff>
    </xdr:from>
    <xdr:to>
      <xdr:col>8</xdr:col>
      <xdr:colOff>0</xdr:colOff>
      <xdr:row>29</xdr:row>
      <xdr:rowOff>76200</xdr:rowOff>
    </xdr:to>
    <xdr:sp macro="" textlink="">
      <xdr:nvSpPr>
        <xdr:cNvPr id="1646598" name="Rectangle 6">
          <a:extLst>
            <a:ext uri="{FF2B5EF4-FFF2-40B4-BE49-F238E27FC236}">
              <a16:creationId xmlns:a16="http://schemas.microsoft.com/office/drawing/2014/main" id="{00000000-0008-0000-1600-000006201900}"/>
            </a:ext>
          </a:extLst>
        </xdr:cNvPr>
        <xdr:cNvSpPr>
          <a:spLocks noChangeArrowheads="1"/>
        </xdr:cNvSpPr>
      </xdr:nvSpPr>
      <xdr:spPr bwMode="auto">
        <a:xfrm>
          <a:off x="7048500" y="3657600"/>
          <a:ext cx="0" cy="914400"/>
        </a:xfrm>
        <a:prstGeom prst="rect">
          <a:avLst/>
        </a:prstGeom>
        <a:noFill/>
        <a:ln w="19050" algn="ctr">
          <a:noFill/>
          <a:miter lim="800000"/>
          <a:headEnd/>
          <a:tailEnd/>
        </a:ln>
        <a:effectLst/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19050</xdr:rowOff>
    </xdr:to>
    <xdr:pic>
      <xdr:nvPicPr>
        <xdr:cNvPr id="1646599" name="Picture 7" descr="statics">
          <a:extLst>
            <a:ext uri="{FF2B5EF4-FFF2-40B4-BE49-F238E27FC236}">
              <a16:creationId xmlns:a16="http://schemas.microsoft.com/office/drawing/2014/main" id="{00000000-0008-0000-1600-000007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646600" name="Picture 8" descr="0">
          <a:extLst>
            <a:ext uri="{FF2B5EF4-FFF2-40B4-BE49-F238E27FC236}">
              <a16:creationId xmlns:a16="http://schemas.microsoft.com/office/drawing/2014/main" id="{00000000-0008-0000-1600-000008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6191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</xdr:colOff>
      <xdr:row>0</xdr:row>
      <xdr:rowOff>19050</xdr:rowOff>
    </xdr:to>
    <xdr:pic>
      <xdr:nvPicPr>
        <xdr:cNvPr id="1646601" name="Picture 9" descr="statics">
          <a:extLst>
            <a:ext uri="{FF2B5EF4-FFF2-40B4-BE49-F238E27FC236}">
              <a16:creationId xmlns:a16="http://schemas.microsoft.com/office/drawing/2014/main" id="{00000000-0008-0000-1600-000009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619125</xdr:colOff>
      <xdr:row>0</xdr:row>
      <xdr:rowOff>9525</xdr:rowOff>
    </xdr:to>
    <xdr:pic>
      <xdr:nvPicPr>
        <xdr:cNvPr id="1646602" name="Picture 10" descr="0">
          <a:extLst>
            <a:ext uri="{FF2B5EF4-FFF2-40B4-BE49-F238E27FC236}">
              <a16:creationId xmlns:a16="http://schemas.microsoft.com/office/drawing/2014/main" id="{00000000-0008-0000-1600-00000A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619125" cy="95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0.59381</cdr:x>
      <cdr:y>0.0233</cdr:y>
    </cdr:from>
    <cdr:to>
      <cdr:x>0.98514</cdr:x>
      <cdr:y>0.80492</cdr:y>
    </cdr:to>
    <cdr:sp macro="" textlink="">
      <cdr:nvSpPr>
        <cdr:cNvPr id="164761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04464" y="145462"/>
          <a:ext cx="3757227" cy="4772158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  <cdr:relSizeAnchor xmlns:cdr="http://schemas.openxmlformats.org/drawingml/2006/chartDrawing">
    <cdr:from>
      <cdr:x>0.66881</cdr:x>
      <cdr:y>0.72124</cdr:y>
    </cdr:from>
    <cdr:to>
      <cdr:x>0.81163</cdr:x>
      <cdr:y>0.77588</cdr:y>
    </cdr:to>
    <cdr:sp macro="" textlink="">
      <cdr:nvSpPr>
        <cdr:cNvPr id="16476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4539" y="4406747"/>
          <a:ext cx="1371234" cy="333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MAPE* Gesamtzahl / Total</a:t>
          </a:r>
        </a:p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S2-T-09: 3,9%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0.67412</cdr:x>
      <cdr:y>0.30466</cdr:y>
    </cdr:from>
    <cdr:to>
      <cdr:x>0.97969</cdr:x>
      <cdr:y>0.39189</cdr:y>
    </cdr:to>
    <cdr:sp macro="" textlink="">
      <cdr:nvSpPr>
        <cdr:cNvPr id="1648641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61117" y="226617"/>
          <a:ext cx="2156720" cy="6397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0.46933</cdr:x>
      <cdr:y>0.58288</cdr:y>
    </cdr:from>
    <cdr:to>
      <cdr:x>0.74864</cdr:x>
      <cdr:y>0.66989</cdr:y>
    </cdr:to>
    <cdr:sp macro="" textlink="">
      <cdr:nvSpPr>
        <cdr:cNvPr id="164966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7392" y="430674"/>
          <a:ext cx="204854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0.65793</cdr:x>
      <cdr:y>0.46519</cdr:y>
    </cdr:from>
    <cdr:to>
      <cdr:x>0.80476</cdr:x>
      <cdr:y>0.55351</cdr:y>
    </cdr:to>
    <cdr:sp macro="" textlink="">
      <cdr:nvSpPr>
        <cdr:cNvPr id="165068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5716" y="344361"/>
          <a:ext cx="107692" cy="64774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0.68418</cdr:x>
      <cdr:y>0.16043</cdr:y>
    </cdr:from>
    <cdr:to>
      <cdr:x>0.91386</cdr:x>
      <cdr:y>0.24744</cdr:y>
    </cdr:to>
    <cdr:sp macro="" textlink="">
      <cdr:nvSpPr>
        <cdr:cNvPr id="1651713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0766" y="120840"/>
          <a:ext cx="391968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F34"/>
  <sheetViews>
    <sheetView zoomScaleNormal="100" zoomScaleSheetLayoutView="100" workbookViewId="0"/>
  </sheetViews>
  <sheetFormatPr baseColWidth="10" defaultColWidth="30.7265625" defaultRowHeight="15.5"/>
  <cols>
    <col min="1" max="1" width="15.7265625" style="92" customWidth="1"/>
    <col min="2" max="2" width="30.7265625" style="92"/>
    <col min="3" max="4" width="30.7265625" style="93"/>
    <col min="5" max="5" width="34.81640625" style="98" customWidth="1"/>
    <col min="6" max="16384" width="30.7265625" style="93"/>
  </cols>
  <sheetData>
    <row r="1" spans="1:6">
      <c r="A1" s="97" t="s">
        <v>25</v>
      </c>
    </row>
    <row r="3" spans="1:6" s="90" customFormat="1" ht="18">
      <c r="A3" s="173" t="s">
        <v>128</v>
      </c>
      <c r="B3" s="92"/>
      <c r="C3" s="92"/>
      <c r="D3" s="92"/>
      <c r="E3" s="99"/>
    </row>
    <row r="4" spans="1:6" s="92" customFormat="1">
      <c r="E4" s="99"/>
    </row>
    <row r="5" spans="1:6" s="92" customFormat="1">
      <c r="A5" s="94" t="s">
        <v>20</v>
      </c>
      <c r="B5" s="91" t="s">
        <v>21</v>
      </c>
      <c r="E5" s="99"/>
    </row>
    <row r="6" spans="1:6" s="170" customFormat="1" ht="15.75" customHeight="1">
      <c r="A6" s="169"/>
      <c r="B6" s="96"/>
      <c r="E6" s="171"/>
    </row>
    <row r="7" spans="1:6" s="170" customFormat="1" ht="12.75" customHeight="1">
      <c r="A7" s="168" t="s">
        <v>43</v>
      </c>
      <c r="B7" s="307" t="s">
        <v>137</v>
      </c>
      <c r="C7" s="307"/>
      <c r="D7" s="307"/>
      <c r="E7" s="307"/>
      <c r="F7" s="302"/>
    </row>
    <row r="8" spans="1:6" s="170" customFormat="1" ht="13">
      <c r="A8" s="168" t="s">
        <v>44</v>
      </c>
      <c r="B8" s="286" t="s">
        <v>138</v>
      </c>
      <c r="E8" s="171"/>
    </row>
    <row r="9" spans="1:6" s="170" customFormat="1" ht="13">
      <c r="A9" s="168" t="s">
        <v>45</v>
      </c>
      <c r="B9" s="287" t="s">
        <v>157</v>
      </c>
      <c r="E9" s="171"/>
    </row>
    <row r="10" spans="1:6" s="170" customFormat="1" ht="13">
      <c r="A10" s="168" t="s">
        <v>46</v>
      </c>
      <c r="B10" s="96" t="s">
        <v>134</v>
      </c>
      <c r="E10" s="171"/>
    </row>
    <row r="11" spans="1:6" s="170" customFormat="1" ht="13">
      <c r="A11" s="168" t="s">
        <v>47</v>
      </c>
      <c r="B11" s="96" t="s">
        <v>135</v>
      </c>
      <c r="E11" s="171"/>
    </row>
    <row r="12" spans="1:6" s="170" customFormat="1" ht="13">
      <c r="A12" s="168" t="s">
        <v>120</v>
      </c>
      <c r="B12" s="96" t="s">
        <v>136</v>
      </c>
      <c r="E12" s="171"/>
    </row>
    <row r="13" spans="1:6" s="170" customFormat="1" ht="13">
      <c r="A13" s="168" t="s">
        <v>121</v>
      </c>
      <c r="B13" s="96" t="s">
        <v>122</v>
      </c>
      <c r="E13" s="171"/>
    </row>
    <row r="14" spans="1:6" s="170" customFormat="1" ht="13">
      <c r="A14" s="168" t="s">
        <v>48</v>
      </c>
      <c r="B14" s="96" t="s">
        <v>142</v>
      </c>
      <c r="E14" s="171"/>
    </row>
    <row r="15" spans="1:6" s="170" customFormat="1" ht="13">
      <c r="A15" s="168" t="s">
        <v>49</v>
      </c>
      <c r="B15" s="96" t="s">
        <v>144</v>
      </c>
      <c r="E15" s="171"/>
    </row>
    <row r="16" spans="1:6" s="170" customFormat="1" ht="13">
      <c r="A16" s="168" t="s">
        <v>41</v>
      </c>
      <c r="B16" s="306" t="s">
        <v>145</v>
      </c>
      <c r="C16" s="306"/>
      <c r="D16" s="306"/>
      <c r="E16" s="306"/>
    </row>
    <row r="17" spans="1:5" s="170" customFormat="1" ht="13">
      <c r="A17" s="168" t="s">
        <v>123</v>
      </c>
      <c r="B17" s="96" t="s">
        <v>146</v>
      </c>
      <c r="C17" s="172"/>
      <c r="D17" s="172"/>
      <c r="E17" s="172"/>
    </row>
    <row r="18" spans="1:5" s="170" customFormat="1" ht="13">
      <c r="A18" s="168" t="s">
        <v>124</v>
      </c>
      <c r="B18" s="96" t="s">
        <v>148</v>
      </c>
      <c r="C18" s="96"/>
      <c r="D18" s="96"/>
      <c r="E18" s="96"/>
    </row>
    <row r="19" spans="1:5" s="170" customFormat="1" ht="25.5" customHeight="1">
      <c r="A19" s="168" t="s">
        <v>97</v>
      </c>
      <c r="B19" s="308" t="s">
        <v>158</v>
      </c>
      <c r="C19" s="308"/>
      <c r="D19" s="308"/>
      <c r="E19" s="308"/>
    </row>
    <row r="20" spans="1:5" s="170" customFormat="1" ht="13">
      <c r="A20" s="168" t="s">
        <v>125</v>
      </c>
      <c r="B20" s="288" t="s">
        <v>159</v>
      </c>
      <c r="C20" s="172"/>
      <c r="D20" s="172"/>
      <c r="E20" s="172"/>
    </row>
    <row r="21" spans="1:5" s="170" customFormat="1" ht="26.25" customHeight="1">
      <c r="A21" s="168" t="s">
        <v>126</v>
      </c>
      <c r="B21" s="308" t="s">
        <v>150</v>
      </c>
      <c r="C21" s="308"/>
      <c r="D21" s="308"/>
      <c r="E21" s="308"/>
    </row>
    <row r="22" spans="1:5" s="170" customFormat="1" ht="13">
      <c r="A22" s="168"/>
      <c r="B22" s="288"/>
      <c r="C22" s="172"/>
      <c r="D22" s="172"/>
      <c r="E22" s="172"/>
    </row>
    <row r="23" spans="1:5" s="170" customFormat="1" ht="13">
      <c r="A23" s="168" t="s">
        <v>103</v>
      </c>
      <c r="B23" s="289" t="s">
        <v>151</v>
      </c>
      <c r="C23" s="172"/>
      <c r="D23" s="172"/>
      <c r="E23" s="172"/>
    </row>
    <row r="24" spans="1:5" s="170" customFormat="1" ht="13">
      <c r="A24" s="168" t="s">
        <v>104</v>
      </c>
      <c r="B24" s="306" t="s">
        <v>152</v>
      </c>
      <c r="C24" s="306"/>
      <c r="D24" s="306"/>
      <c r="E24" s="306"/>
    </row>
    <row r="25" spans="1:5" s="170" customFormat="1" ht="13">
      <c r="A25" s="168" t="s">
        <v>105</v>
      </c>
      <c r="B25" s="289" t="s">
        <v>153</v>
      </c>
      <c r="C25" s="172"/>
      <c r="D25" s="172"/>
      <c r="E25" s="172"/>
    </row>
    <row r="26" spans="1:5" s="170" customFormat="1" ht="13">
      <c r="A26" s="168" t="s">
        <v>107</v>
      </c>
      <c r="B26" s="289" t="s">
        <v>79</v>
      </c>
      <c r="E26" s="171"/>
    </row>
    <row r="27" spans="1:5" s="170" customFormat="1" ht="13">
      <c r="A27" s="168" t="s">
        <v>108</v>
      </c>
      <c r="B27" s="306" t="s">
        <v>109</v>
      </c>
      <c r="C27" s="306"/>
      <c r="D27" s="306"/>
      <c r="E27" s="306"/>
    </row>
    <row r="28" spans="1:5" s="170" customFormat="1" ht="13">
      <c r="A28" s="168" t="s">
        <v>127</v>
      </c>
      <c r="B28" s="289" t="s">
        <v>106</v>
      </c>
      <c r="E28" s="171"/>
    </row>
    <row r="29" spans="1:5" s="95" customFormat="1" ht="13">
      <c r="A29" s="168" t="s">
        <v>129</v>
      </c>
      <c r="B29" s="288" t="s">
        <v>132</v>
      </c>
      <c r="C29" s="172"/>
      <c r="D29" s="172"/>
      <c r="E29" s="172"/>
    </row>
    <row r="30" spans="1:5" s="95" customFormat="1" ht="13">
      <c r="A30" s="168"/>
      <c r="B30" s="288"/>
      <c r="C30" s="172"/>
      <c r="D30" s="172"/>
      <c r="E30" s="172"/>
    </row>
    <row r="31" spans="1:5" s="100" customFormat="1" ht="11.5">
      <c r="A31" s="284" t="s">
        <v>42</v>
      </c>
      <c r="E31" s="101"/>
    </row>
    <row r="32" spans="1:5" s="100" customFormat="1" ht="11.5">
      <c r="A32" s="284" t="s">
        <v>81</v>
      </c>
      <c r="E32" s="101"/>
    </row>
    <row r="33" spans="1:1" ht="13.5" customHeight="1">
      <c r="A33" s="284" t="s">
        <v>82</v>
      </c>
    </row>
    <row r="34" spans="1:1">
      <c r="A34" s="284" t="s">
        <v>22</v>
      </c>
    </row>
  </sheetData>
  <mergeCells count="6">
    <mergeCell ref="B16:E16"/>
    <mergeCell ref="B27:E27"/>
    <mergeCell ref="B24:E24"/>
    <mergeCell ref="B7:E7"/>
    <mergeCell ref="B19:E19"/>
    <mergeCell ref="B21:E21"/>
  </mergeCells>
  <phoneticPr fontId="12" type="noConversion"/>
  <hyperlinks>
    <hyperlink ref="A12" location="'G6'!A1" display="G6" xr:uid="{00000000-0004-0000-0000-000000000000}"/>
    <hyperlink ref="A14" location="'G8'!A1" display="G8" xr:uid="{00000000-0004-0000-0000-000001000000}"/>
    <hyperlink ref="A9" location="'G3'!A1" display="G3" xr:uid="{00000000-0004-0000-0000-000002000000}"/>
    <hyperlink ref="A10" location="'G4'!A1" display="G4" xr:uid="{00000000-0004-0000-0000-000003000000}"/>
    <hyperlink ref="A11" location="'G5'!A1" display="G5" xr:uid="{00000000-0004-0000-0000-000004000000}"/>
    <hyperlink ref="A7" location="'G1'!A1" display="G1" xr:uid="{00000000-0004-0000-0000-000005000000}"/>
    <hyperlink ref="A8" location="'G2'!A1" display="G2" xr:uid="{00000000-0004-0000-0000-000006000000}"/>
    <hyperlink ref="A15" location="'G9'!A1" display="G9" xr:uid="{00000000-0004-0000-0000-000007000000}"/>
    <hyperlink ref="A26" location="'TA2 REF'!A1" display="TA2 REF" xr:uid="{00000000-0004-0000-0000-000008000000}"/>
    <hyperlink ref="A28" location="'TA2 HIGH'!A1" display="TA2 HIGH" xr:uid="{00000000-0004-0000-0000-000009000000}"/>
    <hyperlink ref="A27" location="'TA2 LOW'!A1" display="TA2 LOW" xr:uid="{00000000-0004-0000-0000-00000A000000}"/>
    <hyperlink ref="A16" location="'G10'!A1" display="G10" xr:uid="{00000000-0004-0000-0000-00000B000000}"/>
    <hyperlink ref="A24" location="'TA1 LOW'!A1" display="TA1 LOW" xr:uid="{00000000-0004-0000-0000-00000C000000}"/>
    <hyperlink ref="A13" location="'G7'!A1" display="G7" xr:uid="{8D8BE2B5-7FEF-4B4E-AA03-76FE13F625F4}"/>
    <hyperlink ref="A17" location="'G11-G12'!A1" display="G11-G12" xr:uid="{F491A724-88E5-4686-B862-F49E8024E81D}"/>
    <hyperlink ref="A18" location="'G13-G14'!A1" display="G13-G14" xr:uid="{27B58B35-A34C-4857-8321-0CC570C5B34F}"/>
    <hyperlink ref="A19" location="'G15'!A1" display="G15" xr:uid="{405C6147-CEC5-4B1D-903C-692ED12A6419}"/>
    <hyperlink ref="A20" location="'G16'!A1" display="G16" xr:uid="{8B506E75-1BC1-4B6E-943F-8CB8DEF05056}"/>
    <hyperlink ref="A21" location="'G17'!A1" display="G17" xr:uid="{53C748E3-2F22-4DEC-A8BF-CEA6E48C6840}"/>
    <hyperlink ref="A23" location="'TA1 REF'!A1" display="TA1 REF" xr:uid="{CC3B2E1E-4755-4A79-A91A-7431A90B63D1}"/>
    <hyperlink ref="A25" location="'TA1 HIGH'!A1" display="TA1 HIGH" xr:uid="{CAA54203-BF85-4C87-8BA7-94D06BFDBF85}"/>
    <hyperlink ref="A29" location="'TA3'!A1" display="TA3" xr:uid="{E0BE4E4D-8031-4A76-AF7C-07E1F150E380}"/>
  </hyperlinks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536A-E297-4F42-962E-666CE083173B}">
  <dimension ref="A2:I28"/>
  <sheetViews>
    <sheetView zoomScaleNormal="100" workbookViewId="0"/>
  </sheetViews>
  <sheetFormatPr baseColWidth="10" defaultColWidth="11.453125" defaultRowHeight="12.5"/>
  <cols>
    <col min="1" max="2" width="11.453125" style="250"/>
    <col min="3" max="3" width="19.1796875" style="250" bestFit="1" customWidth="1"/>
    <col min="4" max="4" width="13.26953125" style="250" bestFit="1" customWidth="1"/>
    <col min="5" max="5" width="13.81640625" style="250" bestFit="1" customWidth="1"/>
    <col min="6" max="16384" width="11.453125" style="250"/>
  </cols>
  <sheetData>
    <row r="2" spans="1:9" ht="11.25" customHeight="1">
      <c r="A2" s="309" t="s">
        <v>160</v>
      </c>
      <c r="B2" s="309"/>
      <c r="C2" s="309"/>
      <c r="D2" s="309"/>
      <c r="E2" s="309"/>
      <c r="F2" s="309"/>
    </row>
    <row r="3" spans="1:9">
      <c r="A3" s="309"/>
      <c r="B3" s="309"/>
      <c r="C3" s="309"/>
      <c r="D3" s="309"/>
      <c r="E3" s="309"/>
      <c r="F3" s="309"/>
    </row>
    <row r="4" spans="1:9">
      <c r="B4" s="253"/>
      <c r="C4" s="272" t="s">
        <v>26</v>
      </c>
      <c r="D4" s="272" t="s">
        <v>33</v>
      </c>
      <c r="E4" s="272" t="s">
        <v>32</v>
      </c>
    </row>
    <row r="5" spans="1:9">
      <c r="B5" s="250">
        <v>2017</v>
      </c>
      <c r="C5" s="271">
        <v>657807</v>
      </c>
      <c r="D5" s="271">
        <v>657807</v>
      </c>
      <c r="E5" s="271">
        <v>657807</v>
      </c>
    </row>
    <row r="6" spans="1:9">
      <c r="B6" s="250">
        <v>2018</v>
      </c>
      <c r="C6" s="271">
        <v>667221</v>
      </c>
      <c r="D6" s="271">
        <v>667221</v>
      </c>
      <c r="E6" s="271">
        <v>667221</v>
      </c>
    </row>
    <row r="7" spans="1:9">
      <c r="B7" s="250">
        <v>2019</v>
      </c>
      <c r="C7" s="271">
        <v>677994</v>
      </c>
      <c r="D7" s="271">
        <v>677994</v>
      </c>
      <c r="E7" s="271">
        <v>677994</v>
      </c>
      <c r="F7" s="198"/>
      <c r="G7" s="198"/>
      <c r="H7" s="198"/>
      <c r="I7" s="198"/>
    </row>
    <row r="8" spans="1:9">
      <c r="B8" s="250">
        <v>2020</v>
      </c>
      <c r="C8" s="271">
        <v>685831</v>
      </c>
      <c r="D8" s="271">
        <v>685831</v>
      </c>
      <c r="E8" s="271">
        <v>685831</v>
      </c>
      <c r="F8" s="198"/>
      <c r="G8" s="198"/>
      <c r="H8" s="198"/>
      <c r="I8" s="198"/>
    </row>
    <row r="9" spans="1:9">
      <c r="B9" s="250">
        <v>2021</v>
      </c>
      <c r="C9" s="271">
        <v>692101</v>
      </c>
      <c r="D9" s="271">
        <v>692101</v>
      </c>
      <c r="E9" s="271">
        <v>692101</v>
      </c>
      <c r="F9" s="198"/>
      <c r="G9" s="198"/>
      <c r="H9" s="198"/>
      <c r="I9" s="198"/>
    </row>
    <row r="10" spans="1:9">
      <c r="B10" s="250">
        <v>2022</v>
      </c>
      <c r="C10" s="271">
        <v>702998</v>
      </c>
      <c r="D10" s="271">
        <v>702998</v>
      </c>
      <c r="E10" s="271">
        <v>702998</v>
      </c>
      <c r="F10" s="198"/>
      <c r="G10" s="198"/>
      <c r="H10" s="198"/>
      <c r="I10" s="198"/>
    </row>
    <row r="11" spans="1:9">
      <c r="B11" s="250">
        <v>2023</v>
      </c>
      <c r="C11" s="271">
        <v>710561</v>
      </c>
      <c r="D11" s="271">
        <v>710561</v>
      </c>
      <c r="E11" s="271">
        <v>710561</v>
      </c>
      <c r="F11" s="198"/>
      <c r="G11" s="198"/>
      <c r="H11" s="198"/>
      <c r="I11" s="198"/>
    </row>
    <row r="12" spans="1:9">
      <c r="C12" s="271"/>
      <c r="D12" s="271"/>
      <c r="E12" s="271"/>
      <c r="F12" s="198"/>
      <c r="G12" s="198"/>
      <c r="H12" s="198"/>
      <c r="I12" s="198"/>
    </row>
    <row r="13" spans="1:9">
      <c r="B13" s="250">
        <v>2024</v>
      </c>
      <c r="C13" s="271">
        <v>715978</v>
      </c>
      <c r="D13" s="271">
        <v>712752</v>
      </c>
      <c r="E13" s="271">
        <v>719205</v>
      </c>
      <c r="F13" s="198"/>
      <c r="G13" s="198"/>
      <c r="H13" s="198"/>
      <c r="I13" s="198"/>
    </row>
    <row r="14" spans="1:9">
      <c r="B14" s="250">
        <v>2025</v>
      </c>
      <c r="C14" s="271">
        <v>721962</v>
      </c>
      <c r="D14" s="271">
        <v>715438</v>
      </c>
      <c r="E14" s="271">
        <v>728486</v>
      </c>
      <c r="F14" s="198"/>
      <c r="G14" s="198"/>
      <c r="H14" s="198"/>
      <c r="I14" s="198"/>
    </row>
    <row r="15" spans="1:9">
      <c r="B15" s="250">
        <v>2026</v>
      </c>
      <c r="C15" s="271">
        <v>725229</v>
      </c>
      <c r="D15" s="271">
        <v>715391</v>
      </c>
      <c r="E15" s="271">
        <v>735066</v>
      </c>
      <c r="F15" s="198"/>
      <c r="G15" s="198"/>
      <c r="H15" s="198"/>
      <c r="I15" s="198"/>
    </row>
    <row r="16" spans="1:9">
      <c r="B16" s="250">
        <v>2027</v>
      </c>
      <c r="C16" s="271">
        <v>721747</v>
      </c>
      <c r="D16" s="271">
        <v>708756</v>
      </c>
      <c r="E16" s="271">
        <v>734738</v>
      </c>
      <c r="F16" s="198"/>
      <c r="G16" s="198"/>
      <c r="H16" s="198"/>
      <c r="I16" s="198"/>
    </row>
    <row r="17" spans="1:9">
      <c r="B17" s="250">
        <v>2028</v>
      </c>
      <c r="C17" s="271">
        <v>715599</v>
      </c>
      <c r="D17" s="271">
        <v>699540</v>
      </c>
      <c r="E17" s="271">
        <v>731657</v>
      </c>
      <c r="F17" s="198"/>
      <c r="G17" s="198"/>
      <c r="H17" s="198"/>
      <c r="I17" s="198"/>
    </row>
    <row r="18" spans="1:9">
      <c r="B18" s="250">
        <v>2029</v>
      </c>
      <c r="C18" s="271">
        <v>708745</v>
      </c>
      <c r="D18" s="271">
        <v>689685</v>
      </c>
      <c r="E18" s="271">
        <v>727804</v>
      </c>
      <c r="F18" s="198"/>
      <c r="G18" s="198"/>
      <c r="H18" s="198"/>
      <c r="I18" s="198"/>
    </row>
    <row r="19" spans="1:9">
      <c r="B19" s="250">
        <v>2030</v>
      </c>
      <c r="C19" s="271">
        <v>700878</v>
      </c>
      <c r="D19" s="271">
        <v>678877</v>
      </c>
      <c r="E19" s="271">
        <v>722880</v>
      </c>
      <c r="F19" s="198"/>
      <c r="G19" s="198"/>
      <c r="H19" s="198"/>
      <c r="I19" s="198"/>
    </row>
    <row r="20" spans="1:9">
      <c r="B20" s="250">
        <v>2031</v>
      </c>
      <c r="C20" s="271">
        <v>692498</v>
      </c>
      <c r="D20" s="271">
        <v>667647</v>
      </c>
      <c r="E20" s="271">
        <v>717348</v>
      </c>
      <c r="F20" s="198"/>
      <c r="G20" s="198"/>
      <c r="H20" s="198"/>
      <c r="I20" s="198"/>
    </row>
    <row r="21" spans="1:9">
      <c r="B21" s="250">
        <v>2032</v>
      </c>
      <c r="C21" s="271">
        <v>684165</v>
      </c>
      <c r="D21" s="271">
        <v>656536</v>
      </c>
      <c r="E21" s="271">
        <v>711795</v>
      </c>
      <c r="F21" s="198"/>
      <c r="G21" s="198"/>
      <c r="H21" s="198"/>
      <c r="I21" s="198"/>
    </row>
    <row r="22" spans="1:9">
      <c r="B22" s="250">
        <v>2033</v>
      </c>
      <c r="C22" s="271">
        <v>675437</v>
      </c>
      <c r="D22" s="271">
        <v>645103</v>
      </c>
      <c r="E22" s="271">
        <v>705772</v>
      </c>
      <c r="F22" s="198"/>
      <c r="G22" s="198"/>
      <c r="H22" s="198"/>
      <c r="I22" s="198"/>
    </row>
    <row r="23" spans="1:9">
      <c r="B23" s="252">
        <v>2034</v>
      </c>
      <c r="C23" s="273">
        <v>668024</v>
      </c>
      <c r="D23" s="273">
        <v>634999</v>
      </c>
      <c r="E23" s="273">
        <v>701049</v>
      </c>
      <c r="F23" s="198"/>
      <c r="G23" s="198"/>
      <c r="H23" s="198"/>
      <c r="I23" s="198"/>
    </row>
    <row r="24" spans="1:9">
      <c r="F24" s="198"/>
      <c r="G24" s="198"/>
      <c r="H24" s="198"/>
      <c r="I24" s="198"/>
    </row>
    <row r="25" spans="1:9">
      <c r="A25" s="102" t="s">
        <v>42</v>
      </c>
    </row>
    <row r="26" spans="1:9">
      <c r="A26" s="102" t="s">
        <v>81</v>
      </c>
    </row>
    <row r="27" spans="1:9">
      <c r="A27" s="102" t="s">
        <v>82</v>
      </c>
    </row>
    <row r="28" spans="1:9">
      <c r="A28" s="102" t="s">
        <v>22</v>
      </c>
    </row>
  </sheetData>
  <mergeCells count="1">
    <mergeCell ref="A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1028-E63B-4EA2-8667-9082842A6989}">
  <dimension ref="A2:F28"/>
  <sheetViews>
    <sheetView zoomScaleNormal="100" workbookViewId="0"/>
  </sheetViews>
  <sheetFormatPr baseColWidth="10" defaultColWidth="11.453125" defaultRowHeight="12.5"/>
  <cols>
    <col min="1" max="2" width="11.453125" style="250"/>
    <col min="3" max="3" width="19.1796875" style="250" bestFit="1" customWidth="1"/>
    <col min="4" max="4" width="13.26953125" style="250" bestFit="1" customWidth="1"/>
    <col min="5" max="5" width="13.81640625" style="250" bestFit="1" customWidth="1"/>
    <col min="6" max="16384" width="11.453125" style="250"/>
  </cols>
  <sheetData>
    <row r="2" spans="1:6" ht="12.75" customHeight="1">
      <c r="A2" s="310" t="s">
        <v>133</v>
      </c>
      <c r="B2" s="310"/>
      <c r="C2" s="310"/>
      <c r="D2" s="310"/>
      <c r="E2" s="310"/>
      <c r="F2" s="310"/>
    </row>
    <row r="4" spans="1:6">
      <c r="B4" s="253"/>
      <c r="C4" s="272" t="s">
        <v>26</v>
      </c>
      <c r="D4" s="272" t="s">
        <v>33</v>
      </c>
      <c r="E4" s="272" t="s">
        <v>32</v>
      </c>
    </row>
    <row r="5" spans="1:6">
      <c r="B5" s="250">
        <v>2017</v>
      </c>
      <c r="C5" s="271">
        <v>237597</v>
      </c>
      <c r="D5" s="271">
        <v>237597</v>
      </c>
      <c r="E5" s="271">
        <v>237597</v>
      </c>
    </row>
    <row r="6" spans="1:6">
      <c r="B6" s="250">
        <v>2018</v>
      </c>
      <c r="C6" s="271">
        <v>239238</v>
      </c>
      <c r="D6" s="271">
        <v>239238</v>
      </c>
      <c r="E6" s="271">
        <v>239238</v>
      </c>
    </row>
    <row r="7" spans="1:6">
      <c r="B7" s="250">
        <v>2019</v>
      </c>
      <c r="C7" s="271">
        <v>241496</v>
      </c>
      <c r="D7" s="271">
        <v>241496</v>
      </c>
      <c r="E7" s="271">
        <v>241496</v>
      </c>
    </row>
    <row r="8" spans="1:6">
      <c r="B8" s="250">
        <v>2020</v>
      </c>
      <c r="C8" s="271">
        <v>244809</v>
      </c>
      <c r="D8" s="271">
        <v>244809</v>
      </c>
      <c r="E8" s="271">
        <v>244809</v>
      </c>
    </row>
    <row r="9" spans="1:6">
      <c r="B9" s="250">
        <v>2021</v>
      </c>
      <c r="C9" s="271">
        <v>249683</v>
      </c>
      <c r="D9" s="271">
        <v>249683</v>
      </c>
      <c r="E9" s="271">
        <v>249683</v>
      </c>
    </row>
    <row r="10" spans="1:6">
      <c r="B10" s="250">
        <v>2022</v>
      </c>
      <c r="C10" s="271">
        <v>258077</v>
      </c>
      <c r="D10" s="271">
        <v>258077</v>
      </c>
      <c r="E10" s="271">
        <v>258077</v>
      </c>
    </row>
    <row r="11" spans="1:6">
      <c r="B11" s="250">
        <v>2023</v>
      </c>
      <c r="C11" s="271">
        <v>263467</v>
      </c>
      <c r="D11" s="271">
        <v>263467</v>
      </c>
      <c r="E11" s="271">
        <v>263467</v>
      </c>
    </row>
    <row r="12" spans="1:6">
      <c r="C12" s="271"/>
      <c r="D12" s="271"/>
      <c r="E12" s="271"/>
    </row>
    <row r="13" spans="1:6">
      <c r="B13" s="250">
        <v>2024</v>
      </c>
      <c r="C13" s="271">
        <v>265467</v>
      </c>
      <c r="D13" s="271">
        <v>264720</v>
      </c>
      <c r="E13" s="271">
        <v>266214</v>
      </c>
    </row>
    <row r="14" spans="1:6">
      <c r="B14" s="250">
        <v>2025</v>
      </c>
      <c r="C14" s="271">
        <v>267349</v>
      </c>
      <c r="D14" s="271">
        <v>265795</v>
      </c>
      <c r="E14" s="271">
        <v>268903</v>
      </c>
    </row>
    <row r="15" spans="1:6">
      <c r="B15" s="250">
        <v>2026</v>
      </c>
      <c r="C15" s="271">
        <v>269951</v>
      </c>
      <c r="D15" s="271">
        <v>267549</v>
      </c>
      <c r="E15" s="271">
        <v>272354</v>
      </c>
    </row>
    <row r="16" spans="1:6">
      <c r="B16" s="250">
        <v>2027</v>
      </c>
      <c r="C16" s="271">
        <v>273951</v>
      </c>
      <c r="D16" s="271">
        <v>270692</v>
      </c>
      <c r="E16" s="271">
        <v>277210</v>
      </c>
    </row>
    <row r="17" spans="1:5">
      <c r="B17" s="250">
        <v>2028</v>
      </c>
      <c r="C17" s="271">
        <v>277887</v>
      </c>
      <c r="D17" s="271">
        <v>273741</v>
      </c>
      <c r="E17" s="271">
        <v>282033</v>
      </c>
    </row>
    <row r="18" spans="1:5">
      <c r="B18" s="250">
        <v>2029</v>
      </c>
      <c r="C18" s="271">
        <v>280923</v>
      </c>
      <c r="D18" s="271">
        <v>275882</v>
      </c>
      <c r="E18" s="271">
        <v>285964</v>
      </c>
    </row>
    <row r="19" spans="1:5">
      <c r="B19" s="250">
        <v>2030</v>
      </c>
      <c r="C19" s="271">
        <v>282067</v>
      </c>
      <c r="D19" s="271">
        <v>276153</v>
      </c>
      <c r="E19" s="271">
        <v>287980</v>
      </c>
    </row>
    <row r="20" spans="1:5">
      <c r="B20" s="250">
        <v>2031</v>
      </c>
      <c r="C20" s="271">
        <v>282624</v>
      </c>
      <c r="D20" s="271">
        <v>275834</v>
      </c>
      <c r="E20" s="271">
        <v>289413</v>
      </c>
    </row>
    <row r="21" spans="1:5">
      <c r="B21" s="250">
        <v>2032</v>
      </c>
      <c r="C21" s="271">
        <v>282527</v>
      </c>
      <c r="D21" s="271">
        <v>274878</v>
      </c>
      <c r="E21" s="271">
        <v>290176</v>
      </c>
    </row>
    <row r="22" spans="1:5">
      <c r="B22" s="250">
        <v>2033</v>
      </c>
      <c r="C22" s="271">
        <v>282893</v>
      </c>
      <c r="D22" s="271">
        <v>274375</v>
      </c>
      <c r="E22" s="271">
        <v>291411</v>
      </c>
    </row>
    <row r="23" spans="1:5">
      <c r="B23" s="252">
        <v>2034</v>
      </c>
      <c r="C23" s="273">
        <v>281346</v>
      </c>
      <c r="D23" s="273">
        <v>272016</v>
      </c>
      <c r="E23" s="273">
        <v>290675</v>
      </c>
    </row>
    <row r="25" spans="1:5">
      <c r="A25" s="102" t="s">
        <v>42</v>
      </c>
    </row>
    <row r="26" spans="1:5">
      <c r="A26" s="102" t="s">
        <v>81</v>
      </c>
    </row>
    <row r="27" spans="1:5">
      <c r="A27" s="102" t="s">
        <v>82</v>
      </c>
    </row>
    <row r="28" spans="1:5">
      <c r="A28" s="102" t="s">
        <v>22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B12E-07F0-40F3-9DE1-31DFEF239075}">
  <sheetPr>
    <pageSetUpPr fitToPage="1"/>
  </sheetPr>
  <dimension ref="A1:M32"/>
  <sheetViews>
    <sheetView zoomScaleNormal="100" workbookViewId="0"/>
  </sheetViews>
  <sheetFormatPr baseColWidth="10" defaultColWidth="9.1796875" defaultRowHeight="14.5"/>
  <cols>
    <col min="1" max="1" width="7.7265625" style="103" customWidth="1"/>
    <col min="2" max="2" width="30.453125" style="103" customWidth="1"/>
    <col min="3" max="3" width="12.81640625" style="103" bestFit="1" customWidth="1"/>
    <col min="4" max="4" width="9.26953125" style="103" bestFit="1" customWidth="1"/>
    <col min="5" max="5" width="18.7265625" style="103" customWidth="1"/>
    <col min="6" max="8" width="9.1796875" style="103"/>
    <col min="9" max="9" width="17.1796875" style="103" customWidth="1"/>
    <col min="10" max="12" width="9.1796875" style="103"/>
    <col min="13" max="13" width="18.54296875" style="103" customWidth="1"/>
    <col min="14" max="16384" width="9.1796875" style="103"/>
  </cols>
  <sheetData>
    <row r="1" spans="1:13">
      <c r="I1" s="103" t="s">
        <v>91</v>
      </c>
    </row>
    <row r="2" spans="1:13" s="188" customFormat="1">
      <c r="A2" s="186" t="s">
        <v>94</v>
      </c>
      <c r="B2" s="311" t="s">
        <v>157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</row>
    <row r="3" spans="1:13">
      <c r="A3" s="105"/>
      <c r="C3" s="105"/>
      <c r="D3" s="105"/>
      <c r="E3" s="105"/>
    </row>
    <row r="4" spans="1:13">
      <c r="B4" s="312" t="s">
        <v>161</v>
      </c>
      <c r="C4" s="312"/>
      <c r="D4" s="312"/>
      <c r="E4" s="312"/>
      <c r="F4" s="312"/>
      <c r="G4" s="313"/>
      <c r="H4" s="312"/>
      <c r="I4" s="312"/>
      <c r="J4" s="312"/>
      <c r="K4" s="312"/>
      <c r="L4" s="312"/>
      <c r="M4" s="312"/>
    </row>
    <row r="5" spans="1:13">
      <c r="A5" s="105"/>
      <c r="B5" s="217"/>
      <c r="C5" s="217" t="s">
        <v>26</v>
      </c>
      <c r="D5" s="218"/>
      <c r="E5" s="225"/>
      <c r="F5" s="219"/>
      <c r="G5" s="219"/>
      <c r="H5" s="220" t="s">
        <v>33</v>
      </c>
      <c r="I5" s="219"/>
      <c r="J5" s="219"/>
      <c r="K5" s="219"/>
      <c r="L5" s="220" t="s">
        <v>32</v>
      </c>
      <c r="M5" s="220"/>
    </row>
    <row r="6" spans="1:13">
      <c r="A6" s="105"/>
      <c r="B6" s="115" t="s">
        <v>36</v>
      </c>
      <c r="C6" s="224" t="s">
        <v>88</v>
      </c>
      <c r="D6" s="224" t="s">
        <v>89</v>
      </c>
      <c r="E6" s="260" t="s">
        <v>83</v>
      </c>
      <c r="G6" s="258" t="s">
        <v>88</v>
      </c>
      <c r="H6" s="224" t="s">
        <v>89</v>
      </c>
      <c r="I6" s="260" t="s">
        <v>83</v>
      </c>
      <c r="K6" s="258" t="s">
        <v>88</v>
      </c>
      <c r="L6" s="224" t="s">
        <v>89</v>
      </c>
      <c r="M6" s="260" t="s">
        <v>83</v>
      </c>
    </row>
    <row r="7" spans="1:13" s="134" customFormat="1">
      <c r="A7" s="106"/>
      <c r="B7" s="135" t="s">
        <v>27</v>
      </c>
      <c r="C7" s="136">
        <v>721056.25</v>
      </c>
      <c r="D7" s="136">
        <v>668917.9</v>
      </c>
      <c r="E7" s="137">
        <v>-7.2307999999999997E-2</v>
      </c>
      <c r="G7" s="136">
        <v>714527.05</v>
      </c>
      <c r="H7" s="136">
        <v>635873.06000000006</v>
      </c>
      <c r="I7" s="137">
        <v>-0.11008</v>
      </c>
      <c r="K7" s="136">
        <v>727585.46</v>
      </c>
      <c r="L7" s="136">
        <v>701962.75</v>
      </c>
      <c r="M7" s="137">
        <v>-3.5215999999999997E-2</v>
      </c>
    </row>
    <row r="8" spans="1:13">
      <c r="A8" s="105"/>
      <c r="B8" s="107"/>
      <c r="C8" s="108"/>
      <c r="D8" s="108"/>
      <c r="E8" s="109"/>
      <c r="G8" s="108"/>
      <c r="H8" s="108"/>
      <c r="I8" s="109"/>
      <c r="K8" s="108"/>
      <c r="L8" s="108"/>
      <c r="M8" s="109"/>
    </row>
    <row r="9" spans="1:13">
      <c r="A9" s="105"/>
      <c r="B9" s="107" t="s">
        <v>24</v>
      </c>
      <c r="C9" s="108">
        <v>191972.78</v>
      </c>
      <c r="D9" s="108">
        <v>185347.33</v>
      </c>
      <c r="E9" s="109">
        <v>-3.4512000000000001E-2</v>
      </c>
      <c r="G9" s="108">
        <v>190480.05</v>
      </c>
      <c r="H9" s="108">
        <v>177456.73</v>
      </c>
      <c r="I9" s="109">
        <v>-6.837E-2</v>
      </c>
      <c r="K9" s="108">
        <v>193465.51</v>
      </c>
      <c r="L9" s="108">
        <v>193237.94</v>
      </c>
      <c r="M9" s="109">
        <v>-1.176E-3</v>
      </c>
    </row>
    <row r="10" spans="1:13">
      <c r="A10" s="105"/>
      <c r="B10" s="107" t="s">
        <v>28</v>
      </c>
      <c r="C10" s="108">
        <v>203787.1</v>
      </c>
      <c r="D10" s="108">
        <v>186290.27</v>
      </c>
      <c r="E10" s="109">
        <v>-8.5858000000000004E-2</v>
      </c>
      <c r="G10" s="108">
        <v>201873.9</v>
      </c>
      <c r="H10" s="108">
        <v>176697.02</v>
      </c>
      <c r="I10" s="109">
        <v>-0.12472</v>
      </c>
      <c r="K10" s="108">
        <v>205700.29</v>
      </c>
      <c r="L10" s="108">
        <v>195883.51999999999</v>
      </c>
      <c r="M10" s="109">
        <v>-4.7724000000000003E-2</v>
      </c>
    </row>
    <row r="11" spans="1:13">
      <c r="A11" s="105"/>
      <c r="B11" s="107" t="s">
        <v>29</v>
      </c>
      <c r="C11" s="108">
        <v>67221.59</v>
      </c>
      <c r="D11" s="108">
        <v>63721.65</v>
      </c>
      <c r="E11" s="109">
        <v>-5.2066000000000001E-2</v>
      </c>
      <c r="G11" s="108">
        <v>66617.350000000006</v>
      </c>
      <c r="H11" s="108">
        <v>60575.06</v>
      </c>
      <c r="I11" s="109">
        <v>-9.0700000000000003E-2</v>
      </c>
      <c r="K11" s="108">
        <v>67825.83</v>
      </c>
      <c r="L11" s="108">
        <v>66868.240000000005</v>
      </c>
      <c r="M11" s="109">
        <v>-1.4118E-2</v>
      </c>
    </row>
    <row r="12" spans="1:13">
      <c r="A12" s="105"/>
      <c r="B12" s="107" t="s">
        <v>30</v>
      </c>
      <c r="C12" s="108">
        <v>232462.56</v>
      </c>
      <c r="D12" s="108">
        <v>209571.71</v>
      </c>
      <c r="E12" s="109">
        <v>-9.8471000000000003E-2</v>
      </c>
      <c r="G12" s="108">
        <v>230265.60000000001</v>
      </c>
      <c r="H12" s="108">
        <v>198814.68</v>
      </c>
      <c r="I12" s="109">
        <v>-0.13658999999999999</v>
      </c>
      <c r="K12" s="108">
        <v>234659.51</v>
      </c>
      <c r="L12" s="108">
        <v>220328.75</v>
      </c>
      <c r="M12" s="109">
        <v>-6.1069999999999999E-2</v>
      </c>
    </row>
    <row r="13" spans="1:13">
      <c r="A13" s="105"/>
      <c r="B13" s="112" t="s">
        <v>31</v>
      </c>
      <c r="C13" s="113">
        <v>25612.240000000002</v>
      </c>
      <c r="D13" s="113">
        <v>23986.94</v>
      </c>
      <c r="E13" s="114">
        <v>-6.3458000000000001E-2</v>
      </c>
      <c r="G13" s="113">
        <v>25290.14</v>
      </c>
      <c r="H13" s="113">
        <v>22329.57</v>
      </c>
      <c r="I13" s="114">
        <v>-0.11706</v>
      </c>
      <c r="K13" s="113">
        <v>25934.33</v>
      </c>
      <c r="L13" s="113">
        <v>25644.3</v>
      </c>
      <c r="M13" s="114">
        <v>-1.1183E-2</v>
      </c>
    </row>
    <row r="14" spans="1:13">
      <c r="A14" s="105"/>
      <c r="B14" s="107"/>
      <c r="C14" s="108"/>
      <c r="D14" s="108"/>
      <c r="E14" s="109"/>
    </row>
    <row r="15" spans="1:13">
      <c r="B15" s="312" t="s">
        <v>23</v>
      </c>
      <c r="C15" s="312"/>
      <c r="D15" s="312"/>
      <c r="E15" s="312"/>
      <c r="F15" s="312"/>
      <c r="G15" s="313"/>
      <c r="H15" s="312"/>
      <c r="I15" s="312"/>
      <c r="J15" s="312"/>
      <c r="K15" s="312"/>
      <c r="L15" s="312"/>
      <c r="M15" s="312"/>
    </row>
    <row r="16" spans="1:13">
      <c r="A16" s="105"/>
      <c r="B16" s="217"/>
      <c r="C16" s="217" t="s">
        <v>26</v>
      </c>
      <c r="D16" s="218"/>
      <c r="E16" s="218"/>
      <c r="F16" s="219"/>
      <c r="G16" s="219"/>
      <c r="H16" s="220" t="s">
        <v>33</v>
      </c>
      <c r="I16" s="219"/>
      <c r="J16" s="219"/>
      <c r="K16" s="219"/>
      <c r="L16" s="220" t="s">
        <v>32</v>
      </c>
      <c r="M16" s="220"/>
    </row>
    <row r="17" spans="1:13">
      <c r="A17" s="105"/>
      <c r="B17" s="221" t="s">
        <v>36</v>
      </c>
      <c r="C17" s="224" t="s">
        <v>88</v>
      </c>
      <c r="D17" s="224" t="s">
        <v>89</v>
      </c>
      <c r="E17" s="260" t="s">
        <v>83</v>
      </c>
      <c r="G17" s="258" t="s">
        <v>88</v>
      </c>
      <c r="H17" s="224" t="s">
        <v>89</v>
      </c>
      <c r="I17" s="260" t="s">
        <v>83</v>
      </c>
      <c r="K17" s="258" t="s">
        <v>88</v>
      </c>
      <c r="L17" s="224" t="s">
        <v>89</v>
      </c>
      <c r="M17" s="260" t="s">
        <v>83</v>
      </c>
    </row>
    <row r="18" spans="1:13" s="134" customFormat="1">
      <c r="A18" s="106"/>
      <c r="B18" s="135" t="s">
        <v>27</v>
      </c>
      <c r="C18" s="136">
        <v>267589.09999999998</v>
      </c>
      <c r="D18" s="136">
        <v>280434.08</v>
      </c>
      <c r="E18" s="195">
        <v>4.8002999999999997E-2</v>
      </c>
      <c r="G18" s="136">
        <v>266021.15999999997</v>
      </c>
      <c r="H18" s="136">
        <v>271119.38</v>
      </c>
      <c r="I18" s="195">
        <v>1.916E-2</v>
      </c>
      <c r="K18" s="136">
        <v>269157.03000000003</v>
      </c>
      <c r="L18" s="136">
        <v>289748.78000000003</v>
      </c>
      <c r="M18" s="195">
        <v>7.6499999999999999E-2</v>
      </c>
    </row>
    <row r="19" spans="1:13">
      <c r="A19" s="105"/>
      <c r="B19" s="107"/>
      <c r="C19" s="108"/>
      <c r="D19" s="108"/>
      <c r="E19" s="109"/>
      <c r="G19" s="108"/>
      <c r="H19" s="108"/>
      <c r="I19" s="109"/>
      <c r="K19" s="108"/>
      <c r="L19" s="108"/>
      <c r="M19" s="109"/>
    </row>
    <row r="20" spans="1:13">
      <c r="A20" s="105"/>
      <c r="B20" s="107" t="s">
        <v>24</v>
      </c>
      <c r="C20" s="108">
        <v>72070.87</v>
      </c>
      <c r="D20" s="108">
        <v>75854.94</v>
      </c>
      <c r="E20" s="196">
        <v>5.2505000000000003E-2</v>
      </c>
      <c r="G20" s="108">
        <v>71570.460000000006</v>
      </c>
      <c r="H20" s="108">
        <v>72901.919999999998</v>
      </c>
      <c r="I20" s="196">
        <v>1.8599999999999998E-2</v>
      </c>
      <c r="K20" s="108">
        <v>72571.289999999994</v>
      </c>
      <c r="L20" s="108">
        <v>78807.95</v>
      </c>
      <c r="M20" s="196">
        <v>8.5940000000000003E-2</v>
      </c>
    </row>
    <row r="21" spans="1:13">
      <c r="A21" s="105"/>
      <c r="B21" s="107" t="s">
        <v>28</v>
      </c>
      <c r="C21" s="108">
        <v>76944.63</v>
      </c>
      <c r="D21" s="108">
        <v>80501.98</v>
      </c>
      <c r="E21" s="196">
        <v>4.6233000000000003E-2</v>
      </c>
      <c r="G21" s="108">
        <v>76443.25</v>
      </c>
      <c r="H21" s="108">
        <v>77553</v>
      </c>
      <c r="I21" s="196">
        <v>1.452E-2</v>
      </c>
      <c r="K21" s="108">
        <v>77446.02</v>
      </c>
      <c r="L21" s="108">
        <v>83450.97</v>
      </c>
      <c r="M21" s="196">
        <v>7.7539999999999998E-2</v>
      </c>
    </row>
    <row r="22" spans="1:13">
      <c r="A22" s="105"/>
      <c r="B22" s="107" t="s">
        <v>29</v>
      </c>
      <c r="C22" s="108">
        <v>25168.13</v>
      </c>
      <c r="D22" s="108">
        <v>27201.38</v>
      </c>
      <c r="E22" s="196">
        <v>8.0786999999999998E-2</v>
      </c>
      <c r="G22" s="108">
        <v>25040.29</v>
      </c>
      <c r="H22" s="108">
        <v>26376.25</v>
      </c>
      <c r="I22" s="196">
        <v>5.3350000000000002E-2</v>
      </c>
      <c r="K22" s="108">
        <v>25295.97</v>
      </c>
      <c r="L22" s="108">
        <v>28026.51</v>
      </c>
      <c r="M22" s="196">
        <v>0.10793999999999999</v>
      </c>
    </row>
    <row r="23" spans="1:13">
      <c r="A23" s="105"/>
      <c r="B23" s="107" t="s">
        <v>30</v>
      </c>
      <c r="C23" s="108">
        <v>83854.350000000006</v>
      </c>
      <c r="D23" s="108">
        <v>87936.11</v>
      </c>
      <c r="E23" s="196">
        <v>4.8676999999999998E-2</v>
      </c>
      <c r="G23" s="108">
        <v>83499.759999999995</v>
      </c>
      <c r="H23" s="108">
        <v>85785.25</v>
      </c>
      <c r="I23" s="196">
        <v>2.7369999999999998E-2</v>
      </c>
      <c r="K23" s="108">
        <v>84208.94</v>
      </c>
      <c r="L23" s="108">
        <v>90086.97</v>
      </c>
      <c r="M23" s="196">
        <v>6.9800000000000001E-2</v>
      </c>
    </row>
    <row r="24" spans="1:13">
      <c r="A24" s="105"/>
      <c r="B24" s="112" t="s">
        <v>31</v>
      </c>
      <c r="C24" s="113">
        <v>9551.11</v>
      </c>
      <c r="D24" s="113">
        <v>8939.67</v>
      </c>
      <c r="E24" s="197">
        <v>-6.4018000000000005E-2</v>
      </c>
      <c r="G24" s="113">
        <v>9467.4</v>
      </c>
      <c r="H24" s="113">
        <v>8502.9500000000007</v>
      </c>
      <c r="I24" s="197">
        <v>-0.10187</v>
      </c>
      <c r="K24" s="113">
        <v>9634.83</v>
      </c>
      <c r="L24" s="113">
        <v>9376.3799999999992</v>
      </c>
      <c r="M24" s="197">
        <v>-2.682E-2</v>
      </c>
    </row>
    <row r="25" spans="1:13">
      <c r="A25" s="105"/>
      <c r="B25" s="107"/>
      <c r="C25" s="108"/>
      <c r="D25" s="108"/>
      <c r="E25" s="111"/>
    </row>
    <row r="26" spans="1:13">
      <c r="A26" s="105" t="s">
        <v>175</v>
      </c>
      <c r="B26" s="107"/>
      <c r="C26" s="108"/>
      <c r="D26" s="108"/>
      <c r="E26" s="111"/>
    </row>
    <row r="27" spans="1:13" ht="26.25" customHeight="1">
      <c r="A27" s="314" t="s">
        <v>165</v>
      </c>
      <c r="B27" s="314"/>
      <c r="C27" s="314"/>
      <c r="D27" s="314"/>
      <c r="E27" s="314"/>
    </row>
    <row r="29" spans="1:13">
      <c r="A29" s="102" t="s">
        <v>42</v>
      </c>
    </row>
    <row r="30" spans="1:13">
      <c r="A30" s="102" t="s">
        <v>81</v>
      </c>
    </row>
    <row r="31" spans="1:13">
      <c r="A31" s="102" t="s">
        <v>82</v>
      </c>
    </row>
    <row r="32" spans="1:13">
      <c r="A32" s="102" t="s">
        <v>22</v>
      </c>
    </row>
  </sheetData>
  <mergeCells count="4">
    <mergeCell ref="B2:M2"/>
    <mergeCell ref="B4:M4"/>
    <mergeCell ref="B15:M15"/>
    <mergeCell ref="A27:E2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43"/>
  <sheetViews>
    <sheetView zoomScaleNormal="100" workbookViewId="0"/>
  </sheetViews>
  <sheetFormatPr baseColWidth="10" defaultColWidth="11.54296875" defaultRowHeight="14"/>
  <cols>
    <col min="1" max="1" width="7.7265625" style="182" customWidth="1"/>
    <col min="2" max="2" width="9.453125" style="182" customWidth="1"/>
    <col min="3" max="8" width="18.7265625" style="182" customWidth="1"/>
    <col min="9" max="16384" width="11.54296875" style="182"/>
  </cols>
  <sheetData>
    <row r="2" spans="1:8" s="190" customFormat="1">
      <c r="A2" s="186" t="s">
        <v>38</v>
      </c>
      <c r="B2" s="186" t="s">
        <v>130</v>
      </c>
      <c r="C2" s="189"/>
      <c r="D2" s="189"/>
      <c r="E2" s="189"/>
      <c r="F2" s="189"/>
      <c r="G2" s="189"/>
      <c r="H2" s="189"/>
    </row>
    <row r="3" spans="1:8">
      <c r="A3" s="104"/>
      <c r="B3" s="104"/>
      <c r="C3" s="105"/>
      <c r="D3" s="105"/>
      <c r="E3" s="105"/>
      <c r="F3" s="105"/>
      <c r="G3" s="105"/>
      <c r="H3" s="105"/>
    </row>
    <row r="4" spans="1:8">
      <c r="B4" s="116"/>
      <c r="C4" s="318" t="s">
        <v>37</v>
      </c>
      <c r="D4" s="319"/>
      <c r="E4" s="319"/>
      <c r="F4" s="319"/>
      <c r="G4" s="319"/>
      <c r="H4" s="320"/>
    </row>
    <row r="5" spans="1:8">
      <c r="B5" s="183"/>
      <c r="C5" s="315" t="s">
        <v>161</v>
      </c>
      <c r="D5" s="316"/>
      <c r="E5" s="317"/>
      <c r="F5" s="315" t="s">
        <v>23</v>
      </c>
      <c r="G5" s="316"/>
      <c r="H5" s="317"/>
    </row>
    <row r="6" spans="1:8">
      <c r="B6" s="184"/>
      <c r="C6" s="259" t="s">
        <v>26</v>
      </c>
      <c r="D6" s="259" t="s">
        <v>33</v>
      </c>
      <c r="E6" s="216" t="s">
        <v>32</v>
      </c>
      <c r="F6" s="259" t="s">
        <v>26</v>
      </c>
      <c r="G6" s="259" t="s">
        <v>33</v>
      </c>
      <c r="H6" s="259" t="s">
        <v>32</v>
      </c>
    </row>
    <row r="7" spans="1:8">
      <c r="B7" s="105">
        <v>2020</v>
      </c>
      <c r="C7" s="185">
        <v>66306</v>
      </c>
      <c r="D7" s="185">
        <v>66306</v>
      </c>
      <c r="E7" s="185">
        <v>66306</v>
      </c>
      <c r="F7" s="185">
        <v>34973</v>
      </c>
      <c r="G7" s="185">
        <v>34973</v>
      </c>
      <c r="H7" s="185">
        <v>34973</v>
      </c>
    </row>
    <row r="8" spans="1:8">
      <c r="B8" s="105">
        <v>2021</v>
      </c>
      <c r="C8" s="185">
        <v>67521</v>
      </c>
      <c r="D8" s="185">
        <v>67521</v>
      </c>
      <c r="E8" s="185">
        <v>67521</v>
      </c>
      <c r="F8" s="185">
        <v>35599</v>
      </c>
      <c r="G8" s="185">
        <v>35599</v>
      </c>
      <c r="H8" s="185">
        <v>35599</v>
      </c>
    </row>
    <row r="9" spans="1:8">
      <c r="B9" s="105">
        <v>2022</v>
      </c>
      <c r="C9" s="185">
        <v>68602</v>
      </c>
      <c r="D9" s="185">
        <v>68602</v>
      </c>
      <c r="E9" s="185">
        <v>68602</v>
      </c>
      <c r="F9" s="185">
        <v>36554</v>
      </c>
      <c r="G9" s="185">
        <v>36554</v>
      </c>
      <c r="H9" s="185">
        <v>36554</v>
      </c>
    </row>
    <row r="10" spans="1:8">
      <c r="B10" s="105">
        <v>2023</v>
      </c>
      <c r="C10" s="185">
        <v>70458</v>
      </c>
      <c r="D10" s="185">
        <v>70458</v>
      </c>
      <c r="E10" s="185">
        <v>70458</v>
      </c>
      <c r="F10" s="185">
        <v>37594</v>
      </c>
      <c r="G10" s="185">
        <v>37594</v>
      </c>
      <c r="H10" s="185">
        <v>37594</v>
      </c>
    </row>
    <row r="11" spans="1:8">
      <c r="B11" s="105"/>
      <c r="C11" s="185"/>
      <c r="D11" s="185"/>
      <c r="E11" s="185"/>
      <c r="F11" s="185"/>
      <c r="G11" s="185"/>
      <c r="H11" s="185"/>
    </row>
    <row r="12" spans="1:8">
      <c r="B12" s="105">
        <v>2024</v>
      </c>
      <c r="C12" s="185">
        <v>70752</v>
      </c>
      <c r="D12" s="185">
        <v>70413</v>
      </c>
      <c r="E12" s="185">
        <v>71283</v>
      </c>
      <c r="F12" s="185">
        <v>38224</v>
      </c>
      <c r="G12" s="185">
        <v>38063</v>
      </c>
      <c r="H12" s="185">
        <v>38424</v>
      </c>
    </row>
    <row r="13" spans="1:8">
      <c r="B13" s="105">
        <v>2025</v>
      </c>
      <c r="C13" s="185">
        <v>71061</v>
      </c>
      <c r="D13" s="185">
        <v>70392</v>
      </c>
      <c r="E13" s="185">
        <v>71828</v>
      </c>
      <c r="F13" s="185">
        <v>38485</v>
      </c>
      <c r="G13" s="185">
        <v>38278</v>
      </c>
      <c r="H13" s="185">
        <v>38754</v>
      </c>
    </row>
    <row r="14" spans="1:8">
      <c r="B14" s="105">
        <v>2026</v>
      </c>
      <c r="C14" s="185">
        <v>71028</v>
      </c>
      <c r="D14" s="185">
        <v>70101</v>
      </c>
      <c r="E14" s="185">
        <v>72081</v>
      </c>
      <c r="F14" s="185">
        <v>38830</v>
      </c>
      <c r="G14" s="185">
        <v>38423</v>
      </c>
      <c r="H14" s="185">
        <v>39146</v>
      </c>
    </row>
    <row r="15" spans="1:8">
      <c r="B15" s="105">
        <v>2027</v>
      </c>
      <c r="C15" s="185">
        <v>70648</v>
      </c>
      <c r="D15" s="185">
        <v>69554</v>
      </c>
      <c r="E15" s="185">
        <v>71903</v>
      </c>
      <c r="F15" s="185">
        <v>39131</v>
      </c>
      <c r="G15" s="185">
        <v>38692</v>
      </c>
      <c r="H15" s="185">
        <v>39599</v>
      </c>
    </row>
    <row r="16" spans="1:8">
      <c r="B16" s="105">
        <v>2028</v>
      </c>
      <c r="C16" s="185">
        <v>70095</v>
      </c>
      <c r="D16" s="185">
        <v>68825</v>
      </c>
      <c r="E16" s="185">
        <v>71626</v>
      </c>
      <c r="F16" s="185">
        <v>39445</v>
      </c>
      <c r="G16" s="185">
        <v>38959</v>
      </c>
      <c r="H16" s="185">
        <v>39994</v>
      </c>
    </row>
    <row r="17" spans="1:12">
      <c r="B17" s="105">
        <v>2029</v>
      </c>
      <c r="C17" s="185">
        <v>69537</v>
      </c>
      <c r="D17" s="185">
        <v>67987</v>
      </c>
      <c r="E17" s="185">
        <v>71229</v>
      </c>
      <c r="F17" s="185">
        <v>39697</v>
      </c>
      <c r="G17" s="185">
        <v>39119</v>
      </c>
      <c r="H17" s="185">
        <v>40271</v>
      </c>
    </row>
    <row r="18" spans="1:12">
      <c r="B18" s="105">
        <v>2030</v>
      </c>
      <c r="C18" s="185">
        <v>68954</v>
      </c>
      <c r="D18" s="185">
        <v>67203</v>
      </c>
      <c r="E18" s="185">
        <v>70875</v>
      </c>
      <c r="F18" s="185">
        <v>39795</v>
      </c>
      <c r="G18" s="185">
        <v>39176</v>
      </c>
      <c r="H18" s="185">
        <v>40442</v>
      </c>
    </row>
    <row r="19" spans="1:12">
      <c r="B19" s="105">
        <v>2031</v>
      </c>
      <c r="C19" s="185">
        <v>68348</v>
      </c>
      <c r="D19" s="185">
        <v>66300</v>
      </c>
      <c r="E19" s="185">
        <v>70411</v>
      </c>
      <c r="F19" s="185">
        <v>39804</v>
      </c>
      <c r="G19" s="185">
        <v>39031</v>
      </c>
      <c r="H19" s="185">
        <v>40546</v>
      </c>
    </row>
    <row r="20" spans="1:12">
      <c r="B20" s="105">
        <v>2032</v>
      </c>
      <c r="C20" s="185">
        <v>67707</v>
      </c>
      <c r="D20" s="185">
        <v>65410</v>
      </c>
      <c r="E20" s="185">
        <v>69955</v>
      </c>
      <c r="F20" s="185">
        <v>39763</v>
      </c>
      <c r="G20" s="185">
        <v>38996</v>
      </c>
      <c r="H20" s="185">
        <v>40558</v>
      </c>
    </row>
    <row r="21" spans="1:12">
      <c r="B21" s="105">
        <v>2033</v>
      </c>
      <c r="C21" s="185">
        <v>67064</v>
      </c>
      <c r="D21" s="185">
        <v>64631</v>
      </c>
      <c r="E21" s="185">
        <v>69559</v>
      </c>
      <c r="F21" s="185">
        <v>39695</v>
      </c>
      <c r="G21" s="185">
        <v>38818</v>
      </c>
      <c r="H21" s="185">
        <v>40574</v>
      </c>
    </row>
    <row r="22" spans="1:12">
      <c r="B22" s="167">
        <v>2034</v>
      </c>
      <c r="C22" s="223">
        <v>66471</v>
      </c>
      <c r="D22" s="223">
        <v>63868</v>
      </c>
      <c r="E22" s="223">
        <v>69247</v>
      </c>
      <c r="F22" s="223">
        <v>39445</v>
      </c>
      <c r="G22" s="223">
        <v>38432</v>
      </c>
      <c r="H22" s="223">
        <v>40452</v>
      </c>
    </row>
    <row r="24" spans="1:12">
      <c r="A24" s="102" t="s">
        <v>42</v>
      </c>
    </row>
    <row r="25" spans="1:12">
      <c r="A25" s="102" t="s">
        <v>81</v>
      </c>
    </row>
    <row r="26" spans="1:12">
      <c r="A26" s="102" t="s">
        <v>82</v>
      </c>
    </row>
    <row r="27" spans="1:12">
      <c r="A27" s="102" t="s">
        <v>22</v>
      </c>
      <c r="F27" s="198"/>
      <c r="G27" s="198"/>
      <c r="H27" s="198"/>
      <c r="I27" s="198"/>
      <c r="J27" s="198"/>
      <c r="K27" s="198"/>
    </row>
    <row r="28" spans="1:12">
      <c r="F28" s="198"/>
      <c r="H28" s="198"/>
      <c r="J28" s="198"/>
      <c r="K28" s="198"/>
      <c r="L28" s="198"/>
    </row>
    <row r="29" spans="1:12">
      <c r="F29" s="198"/>
      <c r="H29" s="198"/>
      <c r="J29" s="198"/>
      <c r="K29" s="198"/>
      <c r="L29" s="198"/>
    </row>
    <row r="30" spans="1:12">
      <c r="F30" s="198"/>
      <c r="H30" s="198"/>
      <c r="J30" s="198"/>
      <c r="K30" s="198"/>
      <c r="L30" s="198"/>
    </row>
    <row r="31" spans="1:12">
      <c r="F31" s="198"/>
      <c r="H31" s="198"/>
      <c r="J31" s="198"/>
      <c r="K31" s="198"/>
      <c r="L31" s="198"/>
    </row>
    <row r="32" spans="1:12">
      <c r="F32" s="198"/>
      <c r="H32" s="198"/>
      <c r="J32" s="198"/>
      <c r="K32" s="198"/>
      <c r="L32" s="198"/>
    </row>
    <row r="33" spans="6:12">
      <c r="F33" s="198"/>
      <c r="H33" s="198"/>
      <c r="J33" s="198"/>
      <c r="K33" s="198"/>
      <c r="L33" s="198"/>
    </row>
    <row r="34" spans="6:12">
      <c r="F34" s="198"/>
      <c r="H34" s="198"/>
      <c r="J34" s="198"/>
      <c r="K34" s="198"/>
      <c r="L34" s="198"/>
    </row>
    <row r="35" spans="6:12">
      <c r="F35" s="198"/>
      <c r="H35" s="198"/>
      <c r="J35" s="198"/>
      <c r="K35" s="198"/>
      <c r="L35" s="198"/>
    </row>
    <row r="36" spans="6:12">
      <c r="F36" s="198"/>
      <c r="H36" s="198"/>
      <c r="J36" s="198"/>
      <c r="K36" s="198"/>
      <c r="L36" s="198"/>
    </row>
    <row r="37" spans="6:12">
      <c r="F37" s="198"/>
      <c r="H37" s="198"/>
      <c r="J37" s="198"/>
      <c r="K37" s="198"/>
      <c r="L37" s="198"/>
    </row>
    <row r="38" spans="6:12">
      <c r="F38" s="198"/>
      <c r="H38" s="198"/>
      <c r="J38" s="198"/>
      <c r="K38" s="198"/>
      <c r="L38" s="198"/>
    </row>
    <row r="39" spans="6:12">
      <c r="F39" s="198"/>
      <c r="H39" s="198"/>
      <c r="J39" s="198"/>
      <c r="K39" s="198"/>
      <c r="L39" s="198"/>
    </row>
    <row r="40" spans="6:12">
      <c r="F40" s="198"/>
      <c r="H40" s="198"/>
      <c r="J40" s="198"/>
      <c r="K40" s="198"/>
      <c r="L40" s="198"/>
    </row>
    <row r="41" spans="6:12">
      <c r="F41" s="198"/>
      <c r="H41" s="198"/>
      <c r="J41" s="198"/>
      <c r="K41" s="198"/>
      <c r="L41" s="198"/>
    </row>
    <row r="42" spans="6:12">
      <c r="F42" s="198"/>
      <c r="H42" s="198"/>
      <c r="J42" s="198"/>
      <c r="K42" s="198"/>
      <c r="L42" s="198"/>
    </row>
    <row r="43" spans="6:12">
      <c r="F43" s="198"/>
      <c r="H43" s="198"/>
      <c r="J43" s="198"/>
      <c r="K43" s="198"/>
      <c r="L43" s="198"/>
    </row>
  </sheetData>
  <mergeCells count="3">
    <mergeCell ref="C5:E5"/>
    <mergeCell ref="F5:H5"/>
    <mergeCell ref="C4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3"/>
  <sheetViews>
    <sheetView zoomScale="90" zoomScaleNormal="90" workbookViewId="0"/>
  </sheetViews>
  <sheetFormatPr baseColWidth="10" defaultColWidth="9.1796875" defaultRowHeight="12.5"/>
  <cols>
    <col min="1" max="1" width="7.7265625" style="118" customWidth="1"/>
    <col min="2" max="2" width="25.81640625" style="118" customWidth="1"/>
    <col min="3" max="5" width="20.1796875" style="118" customWidth="1"/>
    <col min="6" max="8" width="9.1796875" style="118"/>
    <col min="9" max="9" width="18.1796875" style="118" customWidth="1"/>
    <col min="10" max="12" width="9.1796875" style="118"/>
    <col min="13" max="13" width="18.26953125" style="118" customWidth="1"/>
    <col min="14" max="16384" width="9.1796875" style="118"/>
  </cols>
  <sheetData>
    <row r="1" spans="1:13" s="103" customFormat="1" ht="14.5"/>
    <row r="2" spans="1:13" s="188" customFormat="1" ht="14.5">
      <c r="A2" s="186" t="s">
        <v>47</v>
      </c>
      <c r="B2" s="186" t="s">
        <v>135</v>
      </c>
      <c r="C2" s="189"/>
      <c r="D2" s="189"/>
      <c r="E2" s="187"/>
      <c r="F2" s="187"/>
      <c r="G2" s="187"/>
    </row>
    <row r="4" spans="1:13" ht="13">
      <c r="B4" s="312" t="s">
        <v>161</v>
      </c>
      <c r="C4" s="312"/>
      <c r="D4" s="312"/>
      <c r="E4" s="312"/>
      <c r="F4" s="312"/>
      <c r="G4" s="313"/>
      <c r="H4" s="312"/>
      <c r="I4" s="312"/>
      <c r="J4" s="312"/>
      <c r="K4" s="312"/>
      <c r="L4" s="312"/>
      <c r="M4" s="312"/>
    </row>
    <row r="5" spans="1:13" ht="14.5">
      <c r="B5" s="217"/>
      <c r="C5" s="217" t="s">
        <v>26</v>
      </c>
      <c r="D5" s="218"/>
      <c r="E5" s="218"/>
      <c r="F5" s="219"/>
      <c r="G5" s="219"/>
      <c r="H5" s="220" t="s">
        <v>33</v>
      </c>
      <c r="I5" s="219"/>
      <c r="J5" s="103"/>
      <c r="K5" s="219"/>
      <c r="L5" s="220" t="s">
        <v>32</v>
      </c>
      <c r="M5" s="220"/>
    </row>
    <row r="6" spans="1:13">
      <c r="B6" s="119" t="s">
        <v>36</v>
      </c>
      <c r="C6" s="224" t="s">
        <v>88</v>
      </c>
      <c r="D6" s="224" t="s">
        <v>89</v>
      </c>
      <c r="E6" s="260" t="s">
        <v>83</v>
      </c>
      <c r="F6" s="128"/>
      <c r="G6" s="258" t="s">
        <v>88</v>
      </c>
      <c r="H6" s="258" t="s">
        <v>89</v>
      </c>
      <c r="I6" s="257" t="s">
        <v>83</v>
      </c>
      <c r="J6" s="276"/>
      <c r="K6" s="258" t="s">
        <v>88</v>
      </c>
      <c r="L6" s="258" t="s">
        <v>89</v>
      </c>
      <c r="M6" s="257" t="s">
        <v>83</v>
      </c>
    </row>
    <row r="7" spans="1:13" s="117" customFormat="1" ht="13">
      <c r="B7" s="138" t="s">
        <v>27</v>
      </c>
      <c r="C7" s="139">
        <v>70955</v>
      </c>
      <c r="D7" s="139">
        <v>66501.33</v>
      </c>
      <c r="E7" s="201">
        <v>-6.2767000000000003E-2</v>
      </c>
      <c r="G7" s="139">
        <v>70300.67</v>
      </c>
      <c r="H7" s="139">
        <v>63882</v>
      </c>
      <c r="I7" s="201">
        <v>-9.1300000000000006E-2</v>
      </c>
      <c r="K7" s="139">
        <v>71740.67</v>
      </c>
      <c r="L7" s="139">
        <v>69251</v>
      </c>
      <c r="M7" s="201">
        <v>-3.4703999999999999E-2</v>
      </c>
    </row>
    <row r="8" spans="1:13">
      <c r="B8" s="120"/>
      <c r="C8" s="121"/>
      <c r="D8" s="121"/>
      <c r="E8" s="202"/>
      <c r="G8" s="121"/>
      <c r="H8" s="121"/>
      <c r="I8" s="202"/>
      <c r="K8" s="121"/>
      <c r="L8" s="121"/>
      <c r="M8" s="202"/>
    </row>
    <row r="9" spans="1:13">
      <c r="B9" s="120" t="s">
        <v>24</v>
      </c>
      <c r="C9" s="121">
        <v>16134.67</v>
      </c>
      <c r="D9" s="121">
        <v>15654</v>
      </c>
      <c r="E9" s="202">
        <v>-2.9791000000000002E-2</v>
      </c>
      <c r="G9" s="121">
        <v>15992.33</v>
      </c>
      <c r="H9" s="121">
        <v>15140.33</v>
      </c>
      <c r="I9" s="202">
        <v>-5.3280000000000001E-2</v>
      </c>
      <c r="K9" s="121">
        <v>16344.67</v>
      </c>
      <c r="L9" s="121">
        <v>16265</v>
      </c>
      <c r="M9" s="202">
        <v>-4.8739999999999999E-3</v>
      </c>
    </row>
    <row r="10" spans="1:13">
      <c r="B10" s="120" t="s">
        <v>28</v>
      </c>
      <c r="C10" s="121">
        <v>23611.33</v>
      </c>
      <c r="D10" s="121">
        <v>21473.33</v>
      </c>
      <c r="E10" s="202">
        <v>-9.0550000000000005E-2</v>
      </c>
      <c r="G10" s="121">
        <v>23382.67</v>
      </c>
      <c r="H10" s="121">
        <v>20471.330000000002</v>
      </c>
      <c r="I10" s="202">
        <v>-0.12451</v>
      </c>
      <c r="K10" s="121">
        <v>23879</v>
      </c>
      <c r="L10" s="121">
        <v>22465.33</v>
      </c>
      <c r="M10" s="202">
        <v>-5.9200999999999997E-2</v>
      </c>
    </row>
    <row r="11" spans="1:13">
      <c r="B11" s="120" t="s">
        <v>29</v>
      </c>
      <c r="C11" s="121">
        <v>7132.67</v>
      </c>
      <c r="D11" s="121">
        <v>6785.67</v>
      </c>
      <c r="E11" s="202">
        <v>-4.8648999999999998E-2</v>
      </c>
      <c r="G11" s="121">
        <v>7068.33</v>
      </c>
      <c r="H11" s="121">
        <v>6578.33</v>
      </c>
      <c r="I11" s="202">
        <v>-6.9320000000000007E-2</v>
      </c>
      <c r="K11" s="121">
        <v>7138</v>
      </c>
      <c r="L11" s="121">
        <v>6910.67</v>
      </c>
      <c r="M11" s="202">
        <v>-3.1848000000000001E-2</v>
      </c>
    </row>
    <row r="12" spans="1:13">
      <c r="B12" s="120" t="s">
        <v>30</v>
      </c>
      <c r="C12" s="121">
        <v>22159.67</v>
      </c>
      <c r="D12" s="121">
        <v>20718.330000000002</v>
      </c>
      <c r="E12" s="202">
        <v>-6.5043000000000004E-2</v>
      </c>
      <c r="G12" s="121">
        <v>21947</v>
      </c>
      <c r="H12" s="121">
        <v>19897.669999999998</v>
      </c>
      <c r="I12" s="202">
        <v>-9.3380000000000005E-2</v>
      </c>
      <c r="K12" s="121">
        <v>22428.67</v>
      </c>
      <c r="L12" s="121">
        <v>21606</v>
      </c>
      <c r="M12" s="202">
        <v>-3.6679000000000003E-2</v>
      </c>
    </row>
    <row r="13" spans="1:13">
      <c r="B13" s="123" t="s">
        <v>31</v>
      </c>
      <c r="C13" s="124">
        <v>1908.33</v>
      </c>
      <c r="D13" s="124">
        <v>1877.67</v>
      </c>
      <c r="E13" s="203">
        <v>-1.6070000000000001E-2</v>
      </c>
      <c r="G13" s="124">
        <v>1901.33</v>
      </c>
      <c r="H13" s="124">
        <v>1790.33</v>
      </c>
      <c r="I13" s="203">
        <v>-5.8380000000000001E-2</v>
      </c>
      <c r="K13" s="124">
        <v>1927</v>
      </c>
      <c r="L13" s="124">
        <v>1966</v>
      </c>
      <c r="M13" s="203">
        <v>2.0239E-2</v>
      </c>
    </row>
    <row r="14" spans="1:13">
      <c r="B14" s="120"/>
      <c r="C14" s="121"/>
      <c r="D14" s="121"/>
      <c r="E14" s="122"/>
    </row>
    <row r="15" spans="1:13">
      <c r="B15" s="120"/>
      <c r="C15" s="121"/>
      <c r="D15" s="121"/>
      <c r="E15" s="122"/>
    </row>
    <row r="16" spans="1:13" ht="13">
      <c r="B16" s="312" t="s">
        <v>23</v>
      </c>
      <c r="C16" s="312"/>
      <c r="D16" s="312"/>
      <c r="E16" s="312"/>
      <c r="F16" s="312"/>
      <c r="G16" s="313"/>
      <c r="H16" s="312"/>
      <c r="I16" s="312"/>
      <c r="J16" s="312"/>
      <c r="K16" s="312"/>
      <c r="L16" s="312"/>
      <c r="M16" s="312"/>
    </row>
    <row r="17" spans="1:13" ht="14.5">
      <c r="B17" s="217"/>
      <c r="C17" s="217" t="s">
        <v>26</v>
      </c>
      <c r="D17" s="218"/>
      <c r="E17" s="218"/>
      <c r="F17" s="219"/>
      <c r="G17" s="219"/>
      <c r="H17" s="220" t="s">
        <v>33</v>
      </c>
      <c r="I17" s="219"/>
      <c r="J17" s="103"/>
      <c r="K17" s="219"/>
      <c r="L17" s="220" t="s">
        <v>32</v>
      </c>
      <c r="M17" s="220"/>
    </row>
    <row r="18" spans="1:13">
      <c r="B18" s="119" t="s">
        <v>36</v>
      </c>
      <c r="C18" s="274" t="s">
        <v>88</v>
      </c>
      <c r="D18" s="274" t="s">
        <v>89</v>
      </c>
      <c r="E18" s="275" t="s">
        <v>83</v>
      </c>
      <c r="F18" s="128"/>
      <c r="G18" s="258" t="s">
        <v>88</v>
      </c>
      <c r="H18" s="258" t="s">
        <v>89</v>
      </c>
      <c r="I18" s="257" t="s">
        <v>83</v>
      </c>
      <c r="J18" s="276"/>
      <c r="K18" s="277" t="s">
        <v>88</v>
      </c>
      <c r="L18" s="277" t="s">
        <v>89</v>
      </c>
      <c r="M18" s="278" t="s">
        <v>83</v>
      </c>
    </row>
    <row r="19" spans="1:13" s="117" customFormat="1" ht="13">
      <c r="B19" s="138" t="s">
        <v>27</v>
      </c>
      <c r="C19" s="139">
        <v>38525.33</v>
      </c>
      <c r="D19" s="139">
        <v>39427.67</v>
      </c>
      <c r="E19" s="201">
        <v>2.3421999999999998E-2</v>
      </c>
      <c r="G19" s="139">
        <v>38247</v>
      </c>
      <c r="H19" s="139">
        <v>38421.33</v>
      </c>
      <c r="I19" s="201">
        <v>4.5580000000000004E-3</v>
      </c>
      <c r="K19" s="139">
        <v>38776.67</v>
      </c>
      <c r="L19" s="139">
        <v>40400</v>
      </c>
      <c r="M19" s="201">
        <v>4.1863999999999998E-2</v>
      </c>
    </row>
    <row r="20" spans="1:13">
      <c r="B20" s="120"/>
      <c r="C20" s="121"/>
      <c r="D20" s="121"/>
      <c r="E20" s="202"/>
      <c r="G20" s="121"/>
      <c r="H20" s="121"/>
      <c r="I20" s="202"/>
      <c r="K20" s="121"/>
      <c r="L20" s="121"/>
      <c r="M20" s="202"/>
    </row>
    <row r="21" spans="1:13">
      <c r="B21" s="120" t="s">
        <v>24</v>
      </c>
      <c r="C21" s="121">
        <v>9449.33</v>
      </c>
      <c r="D21" s="121">
        <v>9760</v>
      </c>
      <c r="E21" s="202">
        <v>3.2877000000000003E-2</v>
      </c>
      <c r="G21" s="121">
        <v>9342.67</v>
      </c>
      <c r="H21" s="121">
        <v>9394.67</v>
      </c>
      <c r="I21" s="202">
        <v>5.5659999999999998E-3</v>
      </c>
      <c r="K21" s="121">
        <v>9504.67</v>
      </c>
      <c r="L21" s="121">
        <v>10073.33</v>
      </c>
      <c r="M21" s="202">
        <v>5.9830000000000001E-2</v>
      </c>
    </row>
    <row r="22" spans="1:13">
      <c r="B22" s="120" t="s">
        <v>28</v>
      </c>
      <c r="C22" s="121">
        <v>11608.33</v>
      </c>
      <c r="D22" s="121">
        <v>11779.67</v>
      </c>
      <c r="E22" s="202">
        <v>1.4760000000000001E-2</v>
      </c>
      <c r="G22" s="121">
        <v>11476.33</v>
      </c>
      <c r="H22" s="121">
        <v>11478</v>
      </c>
      <c r="I22" s="202">
        <v>1.45E-4</v>
      </c>
      <c r="K22" s="121">
        <v>11687</v>
      </c>
      <c r="L22" s="121">
        <v>12153</v>
      </c>
      <c r="M22" s="202">
        <v>3.9872999999999999E-2</v>
      </c>
    </row>
    <row r="23" spans="1:13">
      <c r="B23" s="120" t="s">
        <v>29</v>
      </c>
      <c r="C23" s="121">
        <v>3996.33</v>
      </c>
      <c r="D23" s="121">
        <v>4208.33</v>
      </c>
      <c r="E23" s="202">
        <v>5.3048999999999999E-2</v>
      </c>
      <c r="G23" s="121">
        <v>3973</v>
      </c>
      <c r="H23" s="121">
        <v>4144.33</v>
      </c>
      <c r="I23" s="202">
        <v>4.3124000000000003E-2</v>
      </c>
      <c r="K23" s="121">
        <v>4006.33</v>
      </c>
      <c r="L23" s="121">
        <v>4314</v>
      </c>
      <c r="M23" s="202">
        <v>7.6795000000000002E-2</v>
      </c>
    </row>
    <row r="24" spans="1:13">
      <c r="B24" s="120" t="s">
        <v>30</v>
      </c>
      <c r="C24" s="121">
        <v>11947</v>
      </c>
      <c r="D24" s="121">
        <v>12166.33</v>
      </c>
      <c r="E24" s="202">
        <v>1.8359E-2</v>
      </c>
      <c r="G24" s="121">
        <v>11930.67</v>
      </c>
      <c r="H24" s="121">
        <v>12010.33</v>
      </c>
      <c r="I24" s="202">
        <v>6.6769999999999998E-3</v>
      </c>
      <c r="K24" s="121">
        <v>12010.67</v>
      </c>
      <c r="L24" s="121">
        <v>12362.33</v>
      </c>
      <c r="M24" s="202">
        <v>2.928E-2</v>
      </c>
    </row>
    <row r="25" spans="1:13">
      <c r="B25" s="123" t="s">
        <v>31</v>
      </c>
      <c r="C25" s="124">
        <v>1527</v>
      </c>
      <c r="D25" s="124">
        <v>1458</v>
      </c>
      <c r="E25" s="203">
        <v>-4.5186999999999998E-2</v>
      </c>
      <c r="G25" s="124">
        <v>1517.67</v>
      </c>
      <c r="H25" s="124">
        <v>1406.33</v>
      </c>
      <c r="I25" s="203">
        <v>-7.3358000000000007E-2</v>
      </c>
      <c r="K25" s="124">
        <v>1543</v>
      </c>
      <c r="L25" s="124">
        <v>1524</v>
      </c>
      <c r="M25" s="203">
        <v>-1.2314E-2</v>
      </c>
    </row>
    <row r="26" spans="1:13">
      <c r="A26" s="125"/>
      <c r="B26" s="125"/>
      <c r="C26" s="125"/>
      <c r="D26" s="126"/>
    </row>
    <row r="27" spans="1:13">
      <c r="A27" s="105" t="s">
        <v>175</v>
      </c>
      <c r="B27" s="107"/>
      <c r="C27" s="108"/>
      <c r="D27" s="108"/>
      <c r="E27" s="111"/>
    </row>
    <row r="28" spans="1:13">
      <c r="A28" s="321" t="s">
        <v>90</v>
      </c>
      <c r="B28" s="321"/>
      <c r="C28" s="321"/>
      <c r="D28" s="321"/>
      <c r="E28" s="321"/>
    </row>
    <row r="29" spans="1:13">
      <c r="A29" s="127"/>
    </row>
    <row r="30" spans="1:13">
      <c r="A30" s="102" t="s">
        <v>42</v>
      </c>
    </row>
    <row r="31" spans="1:13">
      <c r="A31" s="102" t="s">
        <v>81</v>
      </c>
    </row>
    <row r="32" spans="1:13">
      <c r="A32" s="102" t="s">
        <v>82</v>
      </c>
    </row>
    <row r="33" spans="1:1">
      <c r="A33" s="102" t="s">
        <v>22</v>
      </c>
    </row>
  </sheetData>
  <mergeCells count="3">
    <mergeCell ref="A28:E28"/>
    <mergeCell ref="B4:M4"/>
    <mergeCell ref="B16:M16"/>
  </mergeCells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95F6-8BF3-4A93-8A28-645BC67E9515}">
  <dimension ref="A2:I15"/>
  <sheetViews>
    <sheetView topLeftCell="A2" zoomScaleNormal="100" workbookViewId="0">
      <selection activeCell="H20" sqref="H20"/>
    </sheetView>
  </sheetViews>
  <sheetFormatPr baseColWidth="10" defaultColWidth="11.453125" defaultRowHeight="12.5"/>
  <cols>
    <col min="1" max="16384" width="11.453125" style="250"/>
  </cols>
  <sheetData>
    <row r="2" spans="1:9" ht="13">
      <c r="A2" s="322" t="s">
        <v>139</v>
      </c>
      <c r="B2" s="322"/>
      <c r="C2" s="322"/>
      <c r="D2" s="322"/>
      <c r="E2" s="322"/>
      <c r="F2" s="322"/>
      <c r="G2" s="322"/>
      <c r="H2" s="322"/>
      <c r="I2" s="322"/>
    </row>
    <row r="3" spans="1:9">
      <c r="A3" s="250" t="s">
        <v>110</v>
      </c>
    </row>
    <row r="5" spans="1:9" ht="112.5">
      <c r="A5" s="253"/>
      <c r="B5" s="254" t="s">
        <v>111</v>
      </c>
      <c r="C5" s="254" t="s">
        <v>112</v>
      </c>
      <c r="D5" s="254" t="s">
        <v>113</v>
      </c>
      <c r="E5" s="254" t="s">
        <v>114</v>
      </c>
      <c r="F5" s="254" t="s">
        <v>115</v>
      </c>
      <c r="G5" s="254" t="s">
        <v>166</v>
      </c>
      <c r="H5" s="254" t="s">
        <v>167</v>
      </c>
      <c r="I5" s="254" t="s">
        <v>168</v>
      </c>
    </row>
    <row r="6" spans="1:9">
      <c r="A6" s="250">
        <v>2019</v>
      </c>
      <c r="B6" s="251">
        <v>74.34</v>
      </c>
      <c r="C6" s="251">
        <v>1.41</v>
      </c>
      <c r="D6" s="251">
        <v>17.3</v>
      </c>
      <c r="E6" s="251">
        <v>1.4</v>
      </c>
      <c r="F6" s="251">
        <v>1.81</v>
      </c>
      <c r="G6" s="251">
        <v>0.99</v>
      </c>
      <c r="H6" s="251">
        <v>1.9</v>
      </c>
      <c r="I6" s="251">
        <v>0.85</v>
      </c>
    </row>
    <row r="7" spans="1:9">
      <c r="A7" s="250">
        <v>2020</v>
      </c>
      <c r="B7" s="251">
        <v>71.8</v>
      </c>
      <c r="C7" s="251">
        <v>1.68</v>
      </c>
      <c r="D7" s="251">
        <v>18.989999999999998</v>
      </c>
      <c r="E7" s="251">
        <v>1.36</v>
      </c>
      <c r="F7" s="251">
        <v>1.48</v>
      </c>
      <c r="G7" s="251">
        <v>1.28</v>
      </c>
      <c r="H7" s="251">
        <v>2.46</v>
      </c>
      <c r="I7" s="251">
        <v>0.95</v>
      </c>
    </row>
    <row r="8" spans="1:9">
      <c r="A8" s="250">
        <v>2021</v>
      </c>
      <c r="B8" s="251">
        <v>68.56</v>
      </c>
      <c r="C8" s="251">
        <v>1.69</v>
      </c>
      <c r="D8" s="251">
        <v>20.98</v>
      </c>
      <c r="E8" s="251">
        <v>1.38</v>
      </c>
      <c r="F8" s="251">
        <v>2.25</v>
      </c>
      <c r="G8" s="251">
        <v>1.97</v>
      </c>
      <c r="H8" s="251">
        <v>2.2599999999999998</v>
      </c>
      <c r="I8" s="251">
        <v>0.91</v>
      </c>
    </row>
    <row r="9" spans="1:9">
      <c r="A9" s="250">
        <v>2022</v>
      </c>
      <c r="B9" s="251">
        <v>63.39</v>
      </c>
      <c r="C9" s="251">
        <v>1.17</v>
      </c>
      <c r="D9" s="251">
        <v>22.86</v>
      </c>
      <c r="E9" s="251">
        <v>1.25</v>
      </c>
      <c r="F9" s="251">
        <v>2.73</v>
      </c>
      <c r="G9" s="251">
        <v>2.94</v>
      </c>
      <c r="H9" s="251">
        <v>3.83</v>
      </c>
      <c r="I9" s="251">
        <v>1.83</v>
      </c>
    </row>
    <row r="10" spans="1:9">
      <c r="A10" s="252">
        <v>2023</v>
      </c>
      <c r="B10" s="255">
        <v>60.81</v>
      </c>
      <c r="C10" s="255">
        <v>1.35</v>
      </c>
      <c r="D10" s="255">
        <v>23.08</v>
      </c>
      <c r="E10" s="255">
        <v>1.49</v>
      </c>
      <c r="F10" s="255">
        <v>2.4300000000000002</v>
      </c>
      <c r="G10" s="255">
        <v>3.95</v>
      </c>
      <c r="H10" s="255">
        <v>4.42</v>
      </c>
      <c r="I10" s="255">
        <v>2.4700000000000002</v>
      </c>
    </row>
    <row r="12" spans="1:9">
      <c r="A12" s="174" t="s">
        <v>42</v>
      </c>
    </row>
    <row r="13" spans="1:9">
      <c r="A13" s="174" t="s">
        <v>81</v>
      </c>
    </row>
    <row r="14" spans="1:9">
      <c r="A14" s="174" t="s">
        <v>82</v>
      </c>
    </row>
    <row r="15" spans="1:9">
      <c r="A15" s="174" t="s">
        <v>22</v>
      </c>
    </row>
  </sheetData>
  <mergeCells count="1">
    <mergeCell ref="A2:I2"/>
  </mergeCells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C1EB-235D-43EE-B443-3879C6961307}">
  <dimension ref="A2:I15"/>
  <sheetViews>
    <sheetView zoomScaleNormal="100" workbookViewId="0"/>
  </sheetViews>
  <sheetFormatPr baseColWidth="10" defaultColWidth="11.453125" defaultRowHeight="12.5"/>
  <cols>
    <col min="1" max="16384" width="11.453125" style="250"/>
  </cols>
  <sheetData>
    <row r="2" spans="1:9" ht="13">
      <c r="A2" s="322" t="s">
        <v>116</v>
      </c>
      <c r="B2" s="322"/>
      <c r="C2" s="322"/>
      <c r="D2" s="322"/>
      <c r="E2" s="322"/>
      <c r="F2" s="322"/>
      <c r="G2" s="322"/>
      <c r="H2" s="322"/>
      <c r="I2" s="322"/>
    </row>
    <row r="3" spans="1:9">
      <c r="A3" s="250" t="s">
        <v>110</v>
      </c>
    </row>
    <row r="5" spans="1:9" ht="112.5">
      <c r="A5" s="253"/>
      <c r="B5" s="254" t="s">
        <v>111</v>
      </c>
      <c r="C5" s="254" t="s">
        <v>112</v>
      </c>
      <c r="D5" s="254" t="s">
        <v>113</v>
      </c>
      <c r="E5" s="254" t="s">
        <v>114</v>
      </c>
      <c r="F5" s="254" t="s">
        <v>115</v>
      </c>
      <c r="G5" s="254" t="s">
        <v>166</v>
      </c>
      <c r="H5" s="254" t="s">
        <v>167</v>
      </c>
      <c r="I5" s="254" t="s">
        <v>168</v>
      </c>
    </row>
    <row r="6" spans="1:9">
      <c r="A6" s="250">
        <v>2019</v>
      </c>
      <c r="B6" s="251">
        <v>50.56</v>
      </c>
      <c r="C6" s="251">
        <v>12.95</v>
      </c>
      <c r="D6" s="251">
        <v>13.34</v>
      </c>
      <c r="E6" s="251">
        <v>4.08</v>
      </c>
      <c r="F6" s="251">
        <v>10.57</v>
      </c>
      <c r="G6" s="251">
        <v>1.77</v>
      </c>
      <c r="H6" s="251">
        <v>5.05</v>
      </c>
      <c r="I6" s="251">
        <v>1.68</v>
      </c>
    </row>
    <row r="7" spans="1:9">
      <c r="A7" s="250">
        <v>2020</v>
      </c>
      <c r="B7" s="251">
        <v>47.34</v>
      </c>
      <c r="C7" s="251">
        <v>12.02</v>
      </c>
      <c r="D7" s="251">
        <v>15.34</v>
      </c>
      <c r="E7" s="251">
        <v>4.43</v>
      </c>
      <c r="F7" s="251">
        <v>11.63</v>
      </c>
      <c r="G7" s="251">
        <v>2.0099999999999998</v>
      </c>
      <c r="H7" s="251">
        <v>6.16</v>
      </c>
      <c r="I7" s="251">
        <v>1.08</v>
      </c>
    </row>
    <row r="8" spans="1:9">
      <c r="A8" s="250">
        <v>2021</v>
      </c>
      <c r="B8" s="251">
        <v>45.95</v>
      </c>
      <c r="C8" s="251">
        <v>11.38</v>
      </c>
      <c r="D8" s="251">
        <v>16.62</v>
      </c>
      <c r="E8" s="251">
        <v>3.96</v>
      </c>
      <c r="F8" s="251">
        <v>12.3</v>
      </c>
      <c r="G8" s="251">
        <v>3.31</v>
      </c>
      <c r="H8" s="251">
        <v>5.13</v>
      </c>
      <c r="I8" s="251">
        <v>1.35</v>
      </c>
    </row>
    <row r="9" spans="1:9">
      <c r="A9" s="250">
        <v>2022</v>
      </c>
      <c r="B9" s="251">
        <v>38.46</v>
      </c>
      <c r="C9" s="251">
        <v>10.76</v>
      </c>
      <c r="D9" s="251">
        <v>16.760000000000002</v>
      </c>
      <c r="E9" s="251">
        <v>4.21</v>
      </c>
      <c r="F9" s="251">
        <v>15.3</v>
      </c>
      <c r="G9" s="251">
        <v>4.29</v>
      </c>
      <c r="H9" s="251">
        <v>7.26</v>
      </c>
      <c r="I9" s="251">
        <v>2.96</v>
      </c>
    </row>
    <row r="10" spans="1:9">
      <c r="A10" s="252">
        <v>2023</v>
      </c>
      <c r="B10" s="255">
        <v>34.03</v>
      </c>
      <c r="C10" s="255">
        <v>10.41</v>
      </c>
      <c r="D10" s="255">
        <v>19.170000000000002</v>
      </c>
      <c r="E10" s="255">
        <v>4.7</v>
      </c>
      <c r="F10" s="255">
        <v>15.85</v>
      </c>
      <c r="G10" s="255">
        <v>4.4400000000000004</v>
      </c>
      <c r="H10" s="255">
        <v>8.5500000000000007</v>
      </c>
      <c r="I10" s="255">
        <v>2.86</v>
      </c>
    </row>
    <row r="12" spans="1:9">
      <c r="A12" s="174" t="s">
        <v>42</v>
      </c>
    </row>
    <row r="13" spans="1:9">
      <c r="A13" s="174" t="s">
        <v>81</v>
      </c>
    </row>
    <row r="14" spans="1:9">
      <c r="A14" s="174" t="s">
        <v>82</v>
      </c>
    </row>
    <row r="15" spans="1:9">
      <c r="A15" s="174" t="s">
        <v>22</v>
      </c>
    </row>
  </sheetData>
  <mergeCells count="1">
    <mergeCell ref="A2:I2"/>
  </mergeCells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AB18-D756-4B5B-8748-20A03AEDB4B8}">
  <dimension ref="A2:F16"/>
  <sheetViews>
    <sheetView zoomScaleNormal="100" workbookViewId="0"/>
  </sheetViews>
  <sheetFormatPr baseColWidth="10" defaultColWidth="11.453125" defaultRowHeight="12.5"/>
  <cols>
    <col min="1" max="1" width="23.7265625" style="250" customWidth="1"/>
    <col min="2" max="16384" width="11.453125" style="250"/>
  </cols>
  <sheetData>
    <row r="2" spans="1:6" ht="13.5" customHeight="1">
      <c r="A2" s="322" t="s">
        <v>140</v>
      </c>
      <c r="B2" s="322"/>
      <c r="C2" s="322"/>
      <c r="D2" s="322"/>
      <c r="E2" s="322"/>
      <c r="F2" s="322"/>
    </row>
    <row r="3" spans="1:6">
      <c r="A3" s="322"/>
      <c r="B3" s="322"/>
      <c r="C3" s="322"/>
      <c r="D3" s="322"/>
      <c r="E3" s="322"/>
      <c r="F3" s="322"/>
    </row>
    <row r="4" spans="1:6" ht="13">
      <c r="A4" s="290" t="s">
        <v>141</v>
      </c>
      <c r="B4" s="290"/>
      <c r="C4" s="290"/>
      <c r="D4" s="290"/>
      <c r="E4" s="290"/>
      <c r="F4" s="290"/>
    </row>
    <row r="5" spans="1:6" ht="13">
      <c r="A5" s="290"/>
      <c r="B5" s="290"/>
      <c r="C5" s="290"/>
      <c r="D5" s="290"/>
      <c r="E5" s="290"/>
      <c r="F5" s="290"/>
    </row>
    <row r="6" spans="1:6">
      <c r="A6" s="253"/>
      <c r="B6" s="256" t="s">
        <v>118</v>
      </c>
      <c r="C6" s="256" t="s">
        <v>119</v>
      </c>
    </row>
    <row r="7" spans="1:6">
      <c r="A7" s="250" t="s">
        <v>4</v>
      </c>
      <c r="B7" s="291">
        <v>8.2799999999999994</v>
      </c>
      <c r="C7" s="291">
        <v>9.7899999999999991</v>
      </c>
    </row>
    <row r="8" spans="1:6">
      <c r="A8" s="304" t="s">
        <v>163</v>
      </c>
      <c r="B8" s="291">
        <v>17.829999999999998</v>
      </c>
      <c r="C8" s="291">
        <v>21.37</v>
      </c>
    </row>
    <row r="9" spans="1:6">
      <c r="A9" s="305" t="s">
        <v>164</v>
      </c>
      <c r="B9" s="292">
        <v>7.54</v>
      </c>
      <c r="C9" s="292">
        <v>8.65</v>
      </c>
    </row>
    <row r="11" spans="1:6">
      <c r="A11" s="285" t="s">
        <v>117</v>
      </c>
      <c r="B11" s="285"/>
      <c r="C11" s="285"/>
      <c r="D11" s="285"/>
      <c r="E11" s="285"/>
      <c r="F11" s="285"/>
    </row>
    <row r="13" spans="1:6">
      <c r="A13" s="174" t="s">
        <v>42</v>
      </c>
    </row>
    <row r="14" spans="1:6">
      <c r="A14" s="174" t="s">
        <v>81</v>
      </c>
    </row>
    <row r="15" spans="1:6">
      <c r="A15" s="174" t="s">
        <v>82</v>
      </c>
    </row>
    <row r="16" spans="1:6">
      <c r="A16" s="174" t="s">
        <v>22</v>
      </c>
    </row>
  </sheetData>
  <mergeCells count="1">
    <mergeCell ref="A2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D522-E8DC-4264-96F7-3B19D09F466C}">
  <dimension ref="A2:F16"/>
  <sheetViews>
    <sheetView zoomScaleNormal="100" workbookViewId="0"/>
  </sheetViews>
  <sheetFormatPr baseColWidth="10" defaultColWidth="11.453125" defaultRowHeight="12.5"/>
  <cols>
    <col min="1" max="1" width="23.7265625" style="250" customWidth="1"/>
    <col min="2" max="16384" width="11.453125" style="250"/>
  </cols>
  <sheetData>
    <row r="2" spans="1:6" ht="13.5" customHeight="1">
      <c r="A2" s="322" t="s">
        <v>143</v>
      </c>
      <c r="B2" s="322"/>
      <c r="C2" s="322"/>
      <c r="D2" s="322"/>
      <c r="E2" s="322"/>
      <c r="F2" s="322"/>
    </row>
    <row r="3" spans="1:6">
      <c r="A3" s="322"/>
      <c r="B3" s="322"/>
      <c r="C3" s="322"/>
      <c r="D3" s="322"/>
      <c r="E3" s="322"/>
      <c r="F3" s="322"/>
    </row>
    <row r="4" spans="1:6" ht="13">
      <c r="A4" s="290" t="s">
        <v>141</v>
      </c>
      <c r="B4" s="290"/>
      <c r="C4" s="290"/>
      <c r="D4" s="290"/>
      <c r="E4" s="290"/>
      <c r="F4" s="290"/>
    </row>
    <row r="5" spans="1:6" ht="13">
      <c r="A5" s="290"/>
      <c r="B5" s="290"/>
      <c r="C5" s="290"/>
      <c r="D5" s="290"/>
      <c r="E5" s="290"/>
      <c r="F5" s="290"/>
    </row>
    <row r="6" spans="1:6">
      <c r="A6" s="253"/>
      <c r="B6" s="256" t="s">
        <v>118</v>
      </c>
      <c r="C6" s="256" t="s">
        <v>119</v>
      </c>
    </row>
    <row r="7" spans="1:6">
      <c r="A7" s="250" t="s">
        <v>4</v>
      </c>
      <c r="B7" s="291">
        <v>8.32</v>
      </c>
      <c r="C7" s="291">
        <v>9.43</v>
      </c>
    </row>
    <row r="8" spans="1:6">
      <c r="A8" s="304" t="s">
        <v>163</v>
      </c>
      <c r="B8" s="291">
        <v>16.7</v>
      </c>
      <c r="C8" s="291">
        <v>17.989999999999998</v>
      </c>
    </row>
    <row r="9" spans="1:6">
      <c r="A9" s="305" t="s">
        <v>164</v>
      </c>
      <c r="B9" s="292">
        <v>6.94</v>
      </c>
      <c r="C9" s="292">
        <v>7.81</v>
      </c>
    </row>
    <row r="11" spans="1:6">
      <c r="A11" s="285" t="s">
        <v>117</v>
      </c>
      <c r="B11" s="285"/>
      <c r="C11" s="285"/>
      <c r="D11" s="285"/>
      <c r="E11" s="285"/>
      <c r="F11" s="285"/>
    </row>
    <row r="13" spans="1:6">
      <c r="A13" s="174" t="s">
        <v>42</v>
      </c>
    </row>
    <row r="14" spans="1:6">
      <c r="A14" s="174" t="s">
        <v>81</v>
      </c>
    </row>
    <row r="15" spans="1:6">
      <c r="A15" s="174" t="s">
        <v>82</v>
      </c>
    </row>
    <row r="16" spans="1:6">
      <c r="A16" s="174" t="s">
        <v>22</v>
      </c>
    </row>
  </sheetData>
  <mergeCells count="1">
    <mergeCell ref="A2:F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2"/>
  <sheetViews>
    <sheetView zoomScale="90" zoomScaleNormal="90" workbookViewId="0"/>
  </sheetViews>
  <sheetFormatPr baseColWidth="10" defaultColWidth="9.1796875" defaultRowHeight="12.5"/>
  <cols>
    <col min="1" max="1" width="7.7265625" style="105" customWidth="1"/>
    <col min="2" max="2" width="24.26953125" style="105" customWidth="1"/>
    <col min="3" max="5" width="19.1796875" style="105" customWidth="1"/>
    <col min="6" max="8" width="9.1796875" style="105"/>
    <col min="9" max="9" width="16.81640625" style="105" customWidth="1"/>
    <col min="10" max="12" width="9.1796875" style="105"/>
    <col min="13" max="13" width="17.26953125" style="105" customWidth="1"/>
    <col min="14" max="16384" width="9.1796875" style="105"/>
  </cols>
  <sheetData>
    <row r="1" spans="1:13">
      <c r="A1" s="118"/>
      <c r="B1" s="118"/>
      <c r="C1" s="118"/>
      <c r="D1" s="118"/>
      <c r="E1" s="118"/>
    </row>
    <row r="2" spans="1:13" s="188" customFormat="1" ht="14.5">
      <c r="A2" s="186" t="s">
        <v>41</v>
      </c>
      <c r="B2" s="311" t="s">
        <v>145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</row>
    <row r="3" spans="1:13" s="118" customFormat="1" ht="13">
      <c r="B3" s="117"/>
    </row>
    <row r="4" spans="1:13" s="118" customFormat="1" ht="13">
      <c r="A4" s="117"/>
      <c r="B4" s="312" t="s">
        <v>161</v>
      </c>
      <c r="C4" s="312"/>
      <c r="D4" s="312"/>
      <c r="E4" s="312"/>
      <c r="F4" s="312"/>
      <c r="G4" s="313"/>
      <c r="H4" s="312"/>
      <c r="I4" s="312"/>
      <c r="J4" s="312"/>
      <c r="K4" s="312"/>
      <c r="L4" s="312"/>
      <c r="M4" s="312"/>
    </row>
    <row r="5" spans="1:13" ht="14.5">
      <c r="B5" s="217"/>
      <c r="C5" s="217" t="s">
        <v>26</v>
      </c>
      <c r="D5" s="218"/>
      <c r="E5" s="218"/>
      <c r="F5" s="219"/>
      <c r="G5" s="219"/>
      <c r="H5" s="220" t="s">
        <v>33</v>
      </c>
      <c r="I5" s="219"/>
      <c r="J5" s="103"/>
      <c r="K5" s="219"/>
      <c r="L5" s="220" t="s">
        <v>32</v>
      </c>
      <c r="M5" s="220"/>
    </row>
    <row r="6" spans="1:13">
      <c r="B6" s="119" t="s">
        <v>36</v>
      </c>
      <c r="C6" s="224" t="s">
        <v>88</v>
      </c>
      <c r="D6" s="224" t="s">
        <v>89</v>
      </c>
      <c r="E6" s="260" t="s">
        <v>83</v>
      </c>
      <c r="F6" s="118"/>
      <c r="G6" s="258" t="s">
        <v>88</v>
      </c>
      <c r="H6" s="258" t="s">
        <v>89</v>
      </c>
      <c r="I6" s="257" t="s">
        <v>83</v>
      </c>
      <c r="J6" s="222"/>
      <c r="K6" s="258" t="s">
        <v>88</v>
      </c>
      <c r="L6" s="258" t="s">
        <v>89</v>
      </c>
      <c r="M6" s="257" t="s">
        <v>83</v>
      </c>
    </row>
    <row r="7" spans="1:13" s="106" customFormat="1" ht="13">
      <c r="B7" s="140" t="s">
        <v>27</v>
      </c>
      <c r="C7" s="141">
        <v>2151</v>
      </c>
      <c r="D7" s="141">
        <v>2037.33</v>
      </c>
      <c r="E7" s="201">
        <v>-5.2839999999999998E-2</v>
      </c>
      <c r="G7" s="141">
        <v>2148.33</v>
      </c>
      <c r="H7" s="141">
        <v>1981</v>
      </c>
      <c r="I7" s="201">
        <v>-7.7890000000000001E-2</v>
      </c>
      <c r="K7" s="141">
        <v>2149</v>
      </c>
      <c r="L7" s="141">
        <v>2088.33</v>
      </c>
      <c r="M7" s="201">
        <v>-2.8230000000000002E-2</v>
      </c>
    </row>
    <row r="8" spans="1:13">
      <c r="B8" s="128"/>
      <c r="C8" s="129"/>
      <c r="D8" s="129"/>
      <c r="E8" s="202"/>
      <c r="G8" s="129"/>
      <c r="H8" s="129"/>
      <c r="I8" s="202"/>
      <c r="K8" s="129"/>
      <c r="L8" s="129"/>
      <c r="M8" s="202"/>
    </row>
    <row r="9" spans="1:13">
      <c r="B9" s="128" t="s">
        <v>24</v>
      </c>
      <c r="C9" s="129">
        <v>390</v>
      </c>
      <c r="D9" s="129">
        <v>405.67</v>
      </c>
      <c r="E9" s="202">
        <v>4.0169999999999997E-2</v>
      </c>
      <c r="G9" s="129">
        <v>396.67</v>
      </c>
      <c r="H9" s="129">
        <v>402</v>
      </c>
      <c r="I9" s="202">
        <v>1.345E-2</v>
      </c>
      <c r="K9" s="129">
        <v>378</v>
      </c>
      <c r="L9" s="129">
        <v>412</v>
      </c>
      <c r="M9" s="202">
        <v>8.9950000000000002E-2</v>
      </c>
    </row>
    <row r="10" spans="1:13">
      <c r="B10" s="120" t="s">
        <v>28</v>
      </c>
      <c r="C10" s="129">
        <v>874</v>
      </c>
      <c r="D10" s="129">
        <v>740.33</v>
      </c>
      <c r="E10" s="202">
        <v>-0.15293999999999999</v>
      </c>
      <c r="G10" s="129">
        <v>870.67</v>
      </c>
      <c r="H10" s="129">
        <v>716.33</v>
      </c>
      <c r="I10" s="202">
        <v>-0.17726</v>
      </c>
      <c r="K10" s="129">
        <v>868.33</v>
      </c>
      <c r="L10" s="129">
        <v>775.67</v>
      </c>
      <c r="M10" s="202">
        <v>-0.10672</v>
      </c>
    </row>
    <row r="11" spans="1:13">
      <c r="B11" s="120" t="s">
        <v>29</v>
      </c>
      <c r="C11" s="129">
        <v>190.33</v>
      </c>
      <c r="D11" s="129">
        <v>187.67</v>
      </c>
      <c r="E11" s="202">
        <v>-1.401E-2</v>
      </c>
      <c r="G11" s="129">
        <v>191.33</v>
      </c>
      <c r="H11" s="129">
        <v>187.33</v>
      </c>
      <c r="I11" s="202">
        <v>-2.0910000000000002E-2</v>
      </c>
      <c r="K11" s="129">
        <v>189.33</v>
      </c>
      <c r="L11" s="129">
        <v>182.67</v>
      </c>
      <c r="M11" s="202">
        <v>-3.5209999999999998E-2</v>
      </c>
    </row>
    <row r="12" spans="1:13">
      <c r="B12" s="120" t="s">
        <v>30</v>
      </c>
      <c r="C12" s="129">
        <v>649</v>
      </c>
      <c r="D12" s="129">
        <v>653.33000000000004</v>
      </c>
      <c r="E12" s="202">
        <v>6.6800000000000002E-3</v>
      </c>
      <c r="G12" s="129">
        <v>637.33000000000004</v>
      </c>
      <c r="H12" s="129">
        <v>634.66999999999996</v>
      </c>
      <c r="I12" s="202">
        <v>-4.1799999999999997E-3</v>
      </c>
      <c r="K12" s="129">
        <v>664.67</v>
      </c>
      <c r="L12" s="129">
        <v>669.33</v>
      </c>
      <c r="M12" s="202">
        <v>7.0200000000000002E-3</v>
      </c>
    </row>
    <row r="13" spans="1:13">
      <c r="B13" s="130" t="s">
        <v>31</v>
      </c>
      <c r="C13" s="131">
        <v>46.67</v>
      </c>
      <c r="D13" s="131">
        <v>49</v>
      </c>
      <c r="E13" s="203">
        <v>0.05</v>
      </c>
      <c r="G13" s="131">
        <v>49.33</v>
      </c>
      <c r="H13" s="131">
        <v>49</v>
      </c>
      <c r="I13" s="203">
        <v>-6.7600000000000004E-3</v>
      </c>
      <c r="K13" s="131">
        <v>45</v>
      </c>
      <c r="L13" s="131">
        <v>48.67</v>
      </c>
      <c r="M13" s="203">
        <v>8.1479999999999997E-2</v>
      </c>
    </row>
    <row r="14" spans="1:13">
      <c r="B14" s="128"/>
      <c r="C14" s="129"/>
      <c r="D14" s="129"/>
      <c r="E14" s="122"/>
    </row>
    <row r="15" spans="1:13" ht="13">
      <c r="A15" s="125"/>
      <c r="B15" s="312" t="s">
        <v>23</v>
      </c>
      <c r="C15" s="312"/>
      <c r="D15" s="312"/>
      <c r="E15" s="312"/>
      <c r="F15" s="312"/>
      <c r="G15" s="313"/>
      <c r="H15" s="312"/>
      <c r="I15" s="312"/>
      <c r="J15" s="312"/>
      <c r="K15" s="312"/>
      <c r="L15" s="312"/>
      <c r="M15" s="312"/>
    </row>
    <row r="16" spans="1:13" ht="14.5">
      <c r="B16" s="217"/>
      <c r="C16" s="217" t="s">
        <v>26</v>
      </c>
      <c r="D16" s="218"/>
      <c r="E16" s="218"/>
      <c r="F16" s="219"/>
      <c r="G16" s="219"/>
      <c r="H16" s="220" t="s">
        <v>33</v>
      </c>
      <c r="I16" s="219"/>
      <c r="J16" s="103"/>
      <c r="K16" s="219"/>
      <c r="L16" s="220" t="s">
        <v>32</v>
      </c>
      <c r="M16" s="220"/>
    </row>
    <row r="17" spans="1:13">
      <c r="B17" s="119" t="s">
        <v>36</v>
      </c>
      <c r="C17" s="224" t="s">
        <v>88</v>
      </c>
      <c r="D17" s="224" t="s">
        <v>89</v>
      </c>
      <c r="E17" s="260" t="s">
        <v>83</v>
      </c>
      <c r="F17" s="118"/>
      <c r="G17" s="258" t="s">
        <v>88</v>
      </c>
      <c r="H17" s="258" t="s">
        <v>89</v>
      </c>
      <c r="I17" s="257" t="s">
        <v>83</v>
      </c>
      <c r="J17" s="222"/>
      <c r="K17" s="258" t="s">
        <v>88</v>
      </c>
      <c r="L17" s="258" t="s">
        <v>89</v>
      </c>
      <c r="M17" s="257" t="s">
        <v>83</v>
      </c>
    </row>
    <row r="18" spans="1:13" s="106" customFormat="1" ht="13">
      <c r="B18" s="138" t="s">
        <v>27</v>
      </c>
      <c r="C18" s="142">
        <v>1280</v>
      </c>
      <c r="D18" s="142">
        <v>1205.67</v>
      </c>
      <c r="E18" s="204">
        <v>-5.8069999999999997E-2</v>
      </c>
      <c r="G18" s="141">
        <v>1289.33</v>
      </c>
      <c r="H18" s="141">
        <v>1181.67</v>
      </c>
      <c r="I18" s="201">
        <v>-8.3510000000000001E-2</v>
      </c>
      <c r="K18" s="141">
        <v>1264</v>
      </c>
      <c r="L18" s="141">
        <v>1217</v>
      </c>
      <c r="M18" s="201">
        <v>-3.7179999999999998E-2</v>
      </c>
    </row>
    <row r="19" spans="1:13">
      <c r="B19" s="120"/>
      <c r="C19" s="132"/>
      <c r="D19" s="132"/>
      <c r="E19" s="205"/>
      <c r="G19" s="129"/>
      <c r="H19" s="129"/>
      <c r="I19" s="202"/>
      <c r="K19" s="129"/>
      <c r="L19" s="129"/>
      <c r="M19" s="202"/>
    </row>
    <row r="20" spans="1:13">
      <c r="B20" s="120" t="s">
        <v>24</v>
      </c>
      <c r="C20" s="132">
        <v>255.33</v>
      </c>
      <c r="D20" s="132">
        <v>272.67</v>
      </c>
      <c r="E20" s="205">
        <v>6.7890000000000006E-2</v>
      </c>
      <c r="G20" s="129">
        <v>252.67</v>
      </c>
      <c r="H20" s="129">
        <v>273.33</v>
      </c>
      <c r="I20" s="202">
        <v>8.1790000000000002E-2</v>
      </c>
      <c r="K20" s="129">
        <v>247.33</v>
      </c>
      <c r="L20" s="129">
        <v>281</v>
      </c>
      <c r="M20" s="202">
        <v>0.13611999999999999</v>
      </c>
    </row>
    <row r="21" spans="1:13">
      <c r="B21" s="120" t="s">
        <v>28</v>
      </c>
      <c r="C21" s="132">
        <v>467.67</v>
      </c>
      <c r="D21" s="132">
        <v>376</v>
      </c>
      <c r="E21" s="206">
        <v>-0.19600999999999999</v>
      </c>
      <c r="G21" s="129">
        <v>470.67</v>
      </c>
      <c r="H21" s="129">
        <v>367.33</v>
      </c>
      <c r="I21" s="202">
        <v>-0.21955</v>
      </c>
      <c r="K21" s="129">
        <v>470</v>
      </c>
      <c r="L21" s="129">
        <v>388.67</v>
      </c>
      <c r="M21" s="202">
        <v>-0.17305000000000001</v>
      </c>
    </row>
    <row r="22" spans="1:13">
      <c r="B22" s="120" t="s">
        <v>29</v>
      </c>
      <c r="C22" s="132">
        <v>135</v>
      </c>
      <c r="D22" s="132">
        <v>127</v>
      </c>
      <c r="E22" s="205">
        <v>-5.926E-2</v>
      </c>
      <c r="G22" s="129">
        <v>134.33000000000001</v>
      </c>
      <c r="H22" s="129">
        <v>125.67</v>
      </c>
      <c r="I22" s="202">
        <v>-6.4519999999999994E-2</v>
      </c>
      <c r="K22" s="129">
        <v>133.33000000000001</v>
      </c>
      <c r="L22" s="129">
        <v>131</v>
      </c>
      <c r="M22" s="202">
        <v>-1.7500000000000002E-2</v>
      </c>
    </row>
    <row r="23" spans="1:13">
      <c r="B23" s="120" t="s">
        <v>30</v>
      </c>
      <c r="C23" s="132">
        <v>384.67</v>
      </c>
      <c r="D23" s="132">
        <v>375.33</v>
      </c>
      <c r="E23" s="205">
        <v>-2.426E-2</v>
      </c>
      <c r="G23" s="129">
        <v>392.33</v>
      </c>
      <c r="H23" s="129">
        <v>368.33</v>
      </c>
      <c r="I23" s="202">
        <v>-6.1170000000000002E-2</v>
      </c>
      <c r="K23" s="129">
        <v>381</v>
      </c>
      <c r="L23" s="129">
        <v>368.33</v>
      </c>
      <c r="M23" s="202">
        <v>-3.3250000000000002E-2</v>
      </c>
    </row>
    <row r="24" spans="1:13">
      <c r="B24" s="123" t="s">
        <v>31</v>
      </c>
      <c r="C24" s="133">
        <v>38.67</v>
      </c>
      <c r="D24" s="133">
        <v>53.67</v>
      </c>
      <c r="E24" s="203">
        <v>0.38793</v>
      </c>
      <c r="G24" s="131">
        <v>40</v>
      </c>
      <c r="H24" s="131">
        <v>52.67</v>
      </c>
      <c r="I24" s="203">
        <v>0.31667000000000001</v>
      </c>
      <c r="K24" s="131">
        <v>35.67</v>
      </c>
      <c r="L24" s="131">
        <v>52</v>
      </c>
      <c r="M24" s="203">
        <v>0.45794000000000001</v>
      </c>
    </row>
    <row r="25" spans="1:13">
      <c r="B25" s="120"/>
      <c r="C25" s="132"/>
      <c r="D25" s="132"/>
      <c r="E25" s="206"/>
    </row>
    <row r="26" spans="1:13">
      <c r="A26" s="105" t="s">
        <v>175</v>
      </c>
      <c r="B26" s="125"/>
      <c r="C26" s="125"/>
      <c r="D26" s="126"/>
      <c r="E26" s="118"/>
    </row>
    <row r="27" spans="1:13" ht="27.75" customHeight="1">
      <c r="A27" s="314" t="s">
        <v>165</v>
      </c>
      <c r="B27" s="314"/>
      <c r="C27" s="314"/>
      <c r="D27" s="314"/>
      <c r="E27" s="314"/>
    </row>
    <row r="28" spans="1:13">
      <c r="A28" s="127"/>
      <c r="B28" s="118"/>
      <c r="C28" s="118"/>
      <c r="D28" s="120" t="s">
        <v>91</v>
      </c>
      <c r="E28" s="118"/>
    </row>
    <row r="29" spans="1:13">
      <c r="A29" s="102" t="s">
        <v>42</v>
      </c>
    </row>
    <row r="30" spans="1:13">
      <c r="A30" s="102" t="s">
        <v>81</v>
      </c>
    </row>
    <row r="31" spans="1:13">
      <c r="A31" s="102" t="s">
        <v>82</v>
      </c>
    </row>
    <row r="32" spans="1:13">
      <c r="A32" s="102" t="s">
        <v>22</v>
      </c>
    </row>
  </sheetData>
  <mergeCells count="4">
    <mergeCell ref="A27:E27"/>
    <mergeCell ref="B4:M4"/>
    <mergeCell ref="B15:M15"/>
    <mergeCell ref="B2:M2"/>
  </mergeCells>
  <pageMargins left="0.7" right="0.7" top="0.75" bottom="0.75" header="0.3" footer="0.3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4"/>
  <sheetViews>
    <sheetView zoomScale="110" zoomScaleNormal="110" workbookViewId="0"/>
  </sheetViews>
  <sheetFormatPr baseColWidth="10" defaultColWidth="9.1796875" defaultRowHeight="14.5"/>
  <cols>
    <col min="1" max="1" width="7.81640625" style="103" customWidth="1"/>
    <col min="2" max="2" width="24.26953125" style="103" customWidth="1"/>
    <col min="3" max="3" width="5" style="103" bestFit="1" customWidth="1"/>
    <col min="4" max="6" width="10.1796875" style="103" customWidth="1"/>
    <col min="7" max="7" width="3.54296875" style="103" customWidth="1"/>
    <col min="8" max="10" width="9.1796875" style="103"/>
    <col min="11" max="11" width="4.1796875" style="103" customWidth="1"/>
    <col min="12" max="16384" width="9.1796875" style="103"/>
  </cols>
  <sheetData>
    <row r="1" spans="1:14">
      <c r="A1" s="118"/>
      <c r="B1" s="105"/>
      <c r="C1" s="105"/>
      <c r="D1" s="105"/>
      <c r="E1" s="105"/>
      <c r="F1" s="105"/>
      <c r="G1" s="105"/>
      <c r="H1" s="105"/>
      <c r="I1" s="105"/>
    </row>
    <row r="2" spans="1:14">
      <c r="A2" s="104" t="s">
        <v>95</v>
      </c>
      <c r="B2" s="106" t="s">
        <v>147</v>
      </c>
      <c r="C2" s="105"/>
      <c r="D2" s="105"/>
      <c r="E2" s="105"/>
      <c r="F2" s="105"/>
      <c r="G2" s="105"/>
      <c r="H2" s="105"/>
      <c r="I2" s="105"/>
    </row>
    <row r="3" spans="1:14">
      <c r="A3" s="117"/>
      <c r="B3" s="105"/>
      <c r="C3" s="105"/>
      <c r="D3" s="105"/>
      <c r="E3" s="105"/>
      <c r="F3" s="105"/>
      <c r="G3" s="105"/>
      <c r="H3" s="105"/>
      <c r="I3" s="105"/>
    </row>
    <row r="4" spans="1:14">
      <c r="B4" s="323" t="s">
        <v>161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</row>
    <row r="5" spans="1:14">
      <c r="B5" s="325" t="s">
        <v>26</v>
      </c>
      <c r="C5" s="325"/>
      <c r="D5" s="325"/>
      <c r="E5" s="325"/>
      <c r="F5" s="326"/>
      <c r="G5" s="105"/>
      <c r="H5" s="327" t="s">
        <v>33</v>
      </c>
      <c r="I5" s="327"/>
      <c r="J5" s="327"/>
      <c r="K5" s="198"/>
      <c r="L5" s="327" t="s">
        <v>32</v>
      </c>
      <c r="M5" s="327"/>
      <c r="N5" s="327"/>
    </row>
    <row r="6" spans="1:14">
      <c r="B6" s="145" t="s">
        <v>36</v>
      </c>
      <c r="C6" s="146">
        <v>2023</v>
      </c>
      <c r="D6" s="226" t="s">
        <v>88</v>
      </c>
      <c r="E6" s="227" t="s">
        <v>92</v>
      </c>
      <c r="F6" s="227" t="s">
        <v>85</v>
      </c>
      <c r="G6" s="105"/>
      <c r="H6" s="229" t="s">
        <v>88</v>
      </c>
      <c r="I6" s="228" t="s">
        <v>92</v>
      </c>
      <c r="J6" s="227" t="s">
        <v>85</v>
      </c>
      <c r="K6" s="211"/>
      <c r="L6" s="229" t="s">
        <v>88</v>
      </c>
      <c r="M6" s="228" t="s">
        <v>92</v>
      </c>
      <c r="N6" s="227" t="s">
        <v>85</v>
      </c>
    </row>
    <row r="7" spans="1:14">
      <c r="B7" s="193" t="s">
        <v>27</v>
      </c>
      <c r="C7" s="194">
        <v>6117</v>
      </c>
      <c r="D7" s="194">
        <v>4988</v>
      </c>
      <c r="E7" s="194">
        <v>3539.67</v>
      </c>
      <c r="F7" s="207">
        <v>3173.33</v>
      </c>
      <c r="G7" s="105"/>
      <c r="H7" s="194">
        <v>4410.33</v>
      </c>
      <c r="I7" s="194">
        <v>3013.67</v>
      </c>
      <c r="J7" s="207">
        <v>2628.33</v>
      </c>
      <c r="K7" s="211"/>
      <c r="L7" s="194">
        <v>5652</v>
      </c>
      <c r="M7" s="194">
        <v>4110.33</v>
      </c>
      <c r="N7" s="207">
        <v>3786</v>
      </c>
    </row>
    <row r="8" spans="1:14">
      <c r="B8" s="147"/>
      <c r="C8" s="148"/>
      <c r="D8" s="148"/>
      <c r="E8" s="148"/>
      <c r="F8" s="208"/>
      <c r="G8" s="105"/>
      <c r="H8" s="148"/>
      <c r="I8" s="148"/>
      <c r="J8" s="208"/>
      <c r="K8" s="211"/>
      <c r="L8" s="148"/>
      <c r="M8" s="148"/>
      <c r="N8" s="208"/>
    </row>
    <row r="9" spans="1:14">
      <c r="B9" s="147" t="s">
        <v>24</v>
      </c>
      <c r="C9" s="148">
        <v>911</v>
      </c>
      <c r="D9" s="148">
        <v>801.33</v>
      </c>
      <c r="E9" s="148">
        <v>577.33000000000004</v>
      </c>
      <c r="F9" s="209">
        <v>580</v>
      </c>
      <c r="G9" s="105"/>
      <c r="H9" s="148">
        <v>705.33</v>
      </c>
      <c r="I9" s="148">
        <v>499.33</v>
      </c>
      <c r="J9" s="209">
        <v>501.67</v>
      </c>
      <c r="K9" s="211"/>
      <c r="L9" s="148">
        <v>976.67</v>
      </c>
      <c r="M9" s="148">
        <v>679</v>
      </c>
      <c r="N9" s="209">
        <v>670.33</v>
      </c>
    </row>
    <row r="10" spans="1:14">
      <c r="B10" s="147" t="s">
        <v>28</v>
      </c>
      <c r="C10" s="148">
        <v>2340</v>
      </c>
      <c r="D10" s="148">
        <v>1927</v>
      </c>
      <c r="E10" s="148">
        <v>1323</v>
      </c>
      <c r="F10" s="208">
        <v>1132.67</v>
      </c>
      <c r="G10" s="105"/>
      <c r="H10" s="148">
        <v>1753.67</v>
      </c>
      <c r="I10" s="148">
        <v>1084.33</v>
      </c>
      <c r="J10" s="208">
        <v>931.33</v>
      </c>
      <c r="K10" s="211"/>
      <c r="L10" s="148">
        <v>2151.67</v>
      </c>
      <c r="M10" s="148">
        <v>1514</v>
      </c>
      <c r="N10" s="208">
        <v>1371.67</v>
      </c>
    </row>
    <row r="11" spans="1:14">
      <c r="B11" s="147" t="s">
        <v>29</v>
      </c>
      <c r="C11" s="148">
        <v>628</v>
      </c>
      <c r="D11" s="148">
        <v>522.66999999999996</v>
      </c>
      <c r="E11" s="148">
        <v>406.67</v>
      </c>
      <c r="F11" s="208">
        <v>367.33</v>
      </c>
      <c r="G11" s="105"/>
      <c r="H11" s="148">
        <v>478</v>
      </c>
      <c r="I11" s="148">
        <v>372</v>
      </c>
      <c r="J11" s="208">
        <v>315</v>
      </c>
      <c r="K11" s="211"/>
      <c r="L11" s="148">
        <v>555.33000000000004</v>
      </c>
      <c r="M11" s="148">
        <v>445.67</v>
      </c>
      <c r="N11" s="208">
        <v>394.33</v>
      </c>
    </row>
    <row r="12" spans="1:14">
      <c r="B12" s="147" t="s">
        <v>30</v>
      </c>
      <c r="C12" s="148">
        <v>2138</v>
      </c>
      <c r="D12" s="148">
        <v>1619</v>
      </c>
      <c r="E12" s="148">
        <v>1151</v>
      </c>
      <c r="F12" s="208">
        <v>1007</v>
      </c>
      <c r="G12" s="105"/>
      <c r="H12" s="148">
        <v>1396.33</v>
      </c>
      <c r="I12" s="148">
        <v>978.67</v>
      </c>
      <c r="J12" s="208">
        <v>835</v>
      </c>
      <c r="K12" s="211"/>
      <c r="L12" s="148">
        <v>1890.33</v>
      </c>
      <c r="M12" s="148">
        <v>1375</v>
      </c>
      <c r="N12" s="208">
        <v>1220</v>
      </c>
    </row>
    <row r="13" spans="1:14">
      <c r="B13" s="150" t="s">
        <v>31</v>
      </c>
      <c r="C13" s="151">
        <v>100</v>
      </c>
      <c r="D13" s="151">
        <v>87.33</v>
      </c>
      <c r="E13" s="151">
        <v>81</v>
      </c>
      <c r="F13" s="210">
        <v>88.67</v>
      </c>
      <c r="G13" s="105"/>
      <c r="H13" s="151">
        <v>79</v>
      </c>
      <c r="I13" s="151">
        <v>69</v>
      </c>
      <c r="J13" s="210">
        <v>75.33</v>
      </c>
      <c r="L13" s="151">
        <v>97</v>
      </c>
      <c r="M13" s="151">
        <v>92.67</v>
      </c>
      <c r="N13" s="210">
        <v>100.67</v>
      </c>
    </row>
    <row r="14" spans="1:14">
      <c r="B14" s="147"/>
      <c r="C14" s="148"/>
      <c r="D14" s="148"/>
      <c r="E14" s="148"/>
      <c r="F14" s="149"/>
      <c r="G14" s="105"/>
      <c r="H14" s="105"/>
      <c r="I14" s="105"/>
    </row>
    <row r="15" spans="1:14">
      <c r="B15" s="324" t="s">
        <v>23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</row>
    <row r="16" spans="1:14">
      <c r="B16" s="325" t="s">
        <v>26</v>
      </c>
      <c r="C16" s="325"/>
      <c r="D16" s="325"/>
      <c r="E16" s="325"/>
      <c r="F16" s="326"/>
      <c r="G16" s="105"/>
      <c r="H16" s="327" t="s">
        <v>33</v>
      </c>
      <c r="I16" s="327"/>
      <c r="J16" s="327"/>
      <c r="K16" s="198"/>
      <c r="L16" s="327" t="s">
        <v>32</v>
      </c>
      <c r="M16" s="327"/>
      <c r="N16" s="327"/>
    </row>
    <row r="17" spans="1:14">
      <c r="B17" s="145" t="s">
        <v>36</v>
      </c>
      <c r="C17" s="146">
        <v>2023</v>
      </c>
      <c r="D17" s="226" t="s">
        <v>88</v>
      </c>
      <c r="E17" s="226" t="s">
        <v>92</v>
      </c>
      <c r="F17" s="227" t="s">
        <v>85</v>
      </c>
      <c r="G17" s="105"/>
      <c r="H17" s="229" t="s">
        <v>88</v>
      </c>
      <c r="I17" s="228" t="s">
        <v>92</v>
      </c>
      <c r="J17" s="227" t="s">
        <v>85</v>
      </c>
      <c r="K17" s="211"/>
      <c r="L17" s="229" t="s">
        <v>88</v>
      </c>
      <c r="M17" s="228" t="s">
        <v>92</v>
      </c>
      <c r="N17" s="227" t="s">
        <v>85</v>
      </c>
    </row>
    <row r="18" spans="1:14">
      <c r="B18" s="193" t="s">
        <v>27</v>
      </c>
      <c r="C18" s="194">
        <v>3564</v>
      </c>
      <c r="D18" s="194">
        <v>3370</v>
      </c>
      <c r="E18" s="194">
        <v>3077.67</v>
      </c>
      <c r="F18" s="207">
        <v>2598</v>
      </c>
      <c r="G18" s="105"/>
      <c r="H18" s="194">
        <v>3142</v>
      </c>
      <c r="I18" s="194">
        <v>2935.33</v>
      </c>
      <c r="J18" s="207">
        <v>2348.33</v>
      </c>
      <c r="K18" s="211"/>
      <c r="L18" s="194">
        <v>3549</v>
      </c>
      <c r="M18" s="194">
        <v>3310</v>
      </c>
      <c r="N18" s="207">
        <v>2797.33</v>
      </c>
    </row>
    <row r="19" spans="1:14">
      <c r="B19" s="147"/>
      <c r="C19" s="148"/>
      <c r="D19" s="148"/>
      <c r="E19" s="148"/>
      <c r="F19" s="208"/>
      <c r="G19" s="105"/>
      <c r="H19" s="148"/>
      <c r="I19" s="148"/>
      <c r="J19" s="208"/>
      <c r="K19" s="211"/>
      <c r="L19" s="148"/>
      <c r="M19" s="148"/>
      <c r="N19" s="208"/>
    </row>
    <row r="20" spans="1:14">
      <c r="B20" s="147" t="s">
        <v>24</v>
      </c>
      <c r="C20" s="148">
        <v>685</v>
      </c>
      <c r="D20" s="148">
        <v>706.33</v>
      </c>
      <c r="E20" s="148">
        <v>655.67</v>
      </c>
      <c r="F20" s="208">
        <v>563.66999999999996</v>
      </c>
      <c r="G20" s="105"/>
      <c r="H20" s="148">
        <v>647.33000000000004</v>
      </c>
      <c r="I20" s="148">
        <v>639.66999999999996</v>
      </c>
      <c r="J20" s="209">
        <v>513</v>
      </c>
      <c r="K20" s="211"/>
      <c r="L20" s="148">
        <v>743.67</v>
      </c>
      <c r="M20" s="148">
        <v>727.33</v>
      </c>
      <c r="N20" s="209">
        <v>624.66999999999996</v>
      </c>
    </row>
    <row r="21" spans="1:14">
      <c r="B21" s="147" t="s">
        <v>28</v>
      </c>
      <c r="C21" s="148">
        <v>1330</v>
      </c>
      <c r="D21" s="148">
        <v>1169</v>
      </c>
      <c r="E21" s="148">
        <v>1097</v>
      </c>
      <c r="F21" s="208">
        <v>868.33</v>
      </c>
      <c r="G21" s="105"/>
      <c r="H21" s="148">
        <v>1050.67</v>
      </c>
      <c r="I21" s="148">
        <v>1047</v>
      </c>
      <c r="J21" s="208">
        <v>778</v>
      </c>
      <c r="K21" s="211"/>
      <c r="L21" s="148">
        <v>1268</v>
      </c>
      <c r="M21" s="148">
        <v>1201</v>
      </c>
      <c r="N21" s="208">
        <v>961</v>
      </c>
    </row>
    <row r="22" spans="1:14">
      <c r="B22" s="147" t="s">
        <v>29</v>
      </c>
      <c r="C22" s="148">
        <v>349</v>
      </c>
      <c r="D22" s="148">
        <v>382.33</v>
      </c>
      <c r="E22" s="148">
        <v>348</v>
      </c>
      <c r="F22" s="208">
        <v>307</v>
      </c>
      <c r="G22" s="105"/>
      <c r="H22" s="148">
        <v>350.67</v>
      </c>
      <c r="I22" s="148">
        <v>329.33</v>
      </c>
      <c r="J22" s="208">
        <v>275</v>
      </c>
      <c r="K22" s="211"/>
      <c r="L22" s="148">
        <v>374.33</v>
      </c>
      <c r="M22" s="148">
        <v>365.67</v>
      </c>
      <c r="N22" s="208">
        <v>325.67</v>
      </c>
    </row>
    <row r="23" spans="1:14">
      <c r="B23" s="147" t="s">
        <v>30</v>
      </c>
      <c r="C23" s="148">
        <v>1142</v>
      </c>
      <c r="D23" s="148">
        <v>1045.67</v>
      </c>
      <c r="E23" s="148">
        <v>931.67</v>
      </c>
      <c r="F23" s="208">
        <v>781</v>
      </c>
      <c r="G23" s="105"/>
      <c r="H23" s="148">
        <v>1023.33</v>
      </c>
      <c r="I23" s="148">
        <v>902.67</v>
      </c>
      <c r="J23" s="208">
        <v>713.67</v>
      </c>
      <c r="K23" s="211"/>
      <c r="L23" s="148">
        <v>1097.33</v>
      </c>
      <c r="M23" s="148">
        <v>976.33</v>
      </c>
      <c r="N23" s="208">
        <v>797.33</v>
      </c>
    </row>
    <row r="24" spans="1:14">
      <c r="B24" s="150" t="s">
        <v>31</v>
      </c>
      <c r="C24" s="151">
        <v>58</v>
      </c>
      <c r="D24" s="151">
        <v>69</v>
      </c>
      <c r="E24" s="151">
        <v>40.67</v>
      </c>
      <c r="F24" s="210">
        <v>74</v>
      </c>
      <c r="G24" s="105"/>
      <c r="H24" s="151">
        <v>61.33</v>
      </c>
      <c r="I24" s="151">
        <v>40</v>
      </c>
      <c r="J24" s="210">
        <v>64</v>
      </c>
      <c r="L24" s="151">
        <v>69</v>
      </c>
      <c r="M24" s="151">
        <v>47.67</v>
      </c>
      <c r="N24" s="210">
        <v>85.33</v>
      </c>
    </row>
    <row r="25" spans="1:14">
      <c r="A25" s="110"/>
      <c r="B25" s="110"/>
      <c r="C25" s="110"/>
      <c r="D25" s="110"/>
      <c r="E25" s="105"/>
      <c r="F25" s="105"/>
      <c r="G25" s="105"/>
      <c r="H25" s="105"/>
      <c r="I25" s="105"/>
    </row>
    <row r="26" spans="1:14">
      <c r="A26" s="105" t="s">
        <v>174</v>
      </c>
      <c r="B26" s="110"/>
      <c r="C26" s="110"/>
      <c r="D26" s="110"/>
      <c r="E26" s="105"/>
      <c r="F26" s="105"/>
      <c r="G26" s="105"/>
      <c r="H26" s="105"/>
      <c r="I26" s="105"/>
    </row>
    <row r="27" spans="1:14">
      <c r="A27" s="156" t="s">
        <v>93</v>
      </c>
      <c r="B27" s="105"/>
      <c r="C27" s="105"/>
      <c r="D27" s="105"/>
      <c r="E27" s="105"/>
      <c r="F27" s="105"/>
      <c r="G27" s="105"/>
      <c r="H27" s="105"/>
      <c r="I27" s="105"/>
    </row>
    <row r="28" spans="1:14">
      <c r="A28" s="107"/>
      <c r="B28" s="105" t="s">
        <v>91</v>
      </c>
      <c r="C28" s="105"/>
      <c r="D28" s="105"/>
      <c r="E28" s="105"/>
      <c r="F28" s="105"/>
      <c r="G28" s="105"/>
      <c r="H28" s="105"/>
      <c r="I28" s="105"/>
    </row>
    <row r="29" spans="1:14">
      <c r="A29" s="102" t="s">
        <v>42</v>
      </c>
    </row>
    <row r="30" spans="1:14">
      <c r="A30" s="102" t="s">
        <v>81</v>
      </c>
    </row>
    <row r="31" spans="1:14">
      <c r="A31" s="102" t="s">
        <v>82</v>
      </c>
    </row>
    <row r="32" spans="1:14">
      <c r="A32" s="102" t="s">
        <v>22</v>
      </c>
      <c r="D32" s="144"/>
    </row>
    <row r="33" spans="4:4">
      <c r="D33" s="144"/>
    </row>
    <row r="34" spans="4:4">
      <c r="D34" s="144"/>
    </row>
    <row r="35" spans="4:4">
      <c r="D35" s="144"/>
    </row>
    <row r="36" spans="4:4">
      <c r="D36" s="144"/>
    </row>
    <row r="37" spans="4:4">
      <c r="D37" s="144"/>
    </row>
    <row r="39" spans="4:4">
      <c r="D39" s="144"/>
    </row>
    <row r="40" spans="4:4">
      <c r="D40" s="144"/>
    </row>
    <row r="41" spans="4:4">
      <c r="D41" s="144"/>
    </row>
    <row r="42" spans="4:4">
      <c r="D42" s="144"/>
    </row>
    <row r="43" spans="4:4">
      <c r="D43" s="144"/>
    </row>
    <row r="44" spans="4:4">
      <c r="D44" s="144"/>
    </row>
  </sheetData>
  <mergeCells count="8">
    <mergeCell ref="B4:N4"/>
    <mergeCell ref="B15:N15"/>
    <mergeCell ref="B5:F5"/>
    <mergeCell ref="H5:J5"/>
    <mergeCell ref="H16:J16"/>
    <mergeCell ref="B16:F16"/>
    <mergeCell ref="L16:N16"/>
    <mergeCell ref="L5:N5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N34"/>
  <sheetViews>
    <sheetView zoomScale="110" zoomScaleNormal="110" workbookViewId="0"/>
  </sheetViews>
  <sheetFormatPr baseColWidth="10" defaultColWidth="9.1796875" defaultRowHeight="12.5"/>
  <cols>
    <col min="1" max="1" width="11.1796875" style="118" customWidth="1"/>
    <col min="2" max="2" width="29.54296875" style="118" customWidth="1"/>
    <col min="3" max="6" width="7.453125" style="118" customWidth="1"/>
    <col min="7" max="16384" width="9.1796875" style="118"/>
  </cols>
  <sheetData>
    <row r="2" spans="1:14" s="192" customFormat="1" ht="13">
      <c r="A2" s="191" t="s">
        <v>96</v>
      </c>
      <c r="B2" s="328" t="s">
        <v>148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</row>
    <row r="3" spans="1:14" ht="13">
      <c r="B3" s="117"/>
      <c r="C3" s="117"/>
      <c r="D3" s="117"/>
    </row>
    <row r="4" spans="1:14" ht="13">
      <c r="B4" s="323" t="s">
        <v>161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</row>
    <row r="5" spans="1:14" ht="13">
      <c r="A5" s="152"/>
      <c r="B5" s="325" t="s">
        <v>26</v>
      </c>
      <c r="C5" s="325"/>
      <c r="D5" s="325"/>
      <c r="E5" s="325"/>
      <c r="F5" s="326"/>
      <c r="G5" s="105"/>
      <c r="H5" s="327" t="s">
        <v>33</v>
      </c>
      <c r="I5" s="327"/>
      <c r="J5" s="327"/>
      <c r="K5" s="198"/>
      <c r="L5" s="327" t="s">
        <v>32</v>
      </c>
      <c r="M5" s="327"/>
      <c r="N5" s="327"/>
    </row>
    <row r="6" spans="1:14">
      <c r="B6" s="145" t="s">
        <v>36</v>
      </c>
      <c r="C6" s="146">
        <v>2023</v>
      </c>
      <c r="D6" s="226" t="s">
        <v>88</v>
      </c>
      <c r="E6" s="227" t="s">
        <v>92</v>
      </c>
      <c r="F6" s="227" t="s">
        <v>85</v>
      </c>
      <c r="G6" s="105"/>
      <c r="H6" s="229" t="s">
        <v>88</v>
      </c>
      <c r="I6" s="228" t="s">
        <v>92</v>
      </c>
      <c r="J6" s="227" t="s">
        <v>85</v>
      </c>
      <c r="K6" s="211"/>
      <c r="L6" s="229" t="s">
        <v>88</v>
      </c>
      <c r="M6" s="228" t="s">
        <v>92</v>
      </c>
      <c r="N6" s="227" t="s">
        <v>85</v>
      </c>
    </row>
    <row r="7" spans="1:14" ht="13">
      <c r="B7" s="138" t="s">
        <v>27</v>
      </c>
      <c r="C7" s="142">
        <v>3057.99</v>
      </c>
      <c r="D7" s="142">
        <v>3078.88</v>
      </c>
      <c r="E7" s="212">
        <v>3305.32</v>
      </c>
      <c r="F7" s="141">
        <v>3763.18</v>
      </c>
      <c r="H7" s="142">
        <v>3074.74</v>
      </c>
      <c r="I7" s="212">
        <v>3189.61</v>
      </c>
      <c r="J7" s="141">
        <v>3432.77</v>
      </c>
      <c r="L7" s="142">
        <v>3083.01</v>
      </c>
      <c r="M7" s="212">
        <v>3420.07</v>
      </c>
      <c r="N7" s="141">
        <v>4092</v>
      </c>
    </row>
    <row r="8" spans="1:14">
      <c r="B8" s="120"/>
      <c r="C8" s="132"/>
      <c r="D8" s="132"/>
      <c r="E8" s="213"/>
      <c r="F8" s="129"/>
      <c r="H8" s="132"/>
      <c r="I8" s="213"/>
      <c r="J8" s="129"/>
      <c r="L8" s="132"/>
      <c r="M8" s="213"/>
      <c r="N8" s="129"/>
    </row>
    <row r="9" spans="1:14">
      <c r="B9" s="120" t="s">
        <v>24</v>
      </c>
      <c r="C9" s="132">
        <v>749.3</v>
      </c>
      <c r="D9" s="132">
        <v>737.44</v>
      </c>
      <c r="E9" s="213">
        <v>781.65</v>
      </c>
      <c r="F9" s="129">
        <v>877.62</v>
      </c>
      <c r="H9" s="132">
        <v>736.01</v>
      </c>
      <c r="I9" s="213">
        <v>751.97</v>
      </c>
      <c r="J9" s="129">
        <v>798.62</v>
      </c>
      <c r="L9" s="132">
        <v>738.87</v>
      </c>
      <c r="M9" s="213">
        <v>811.32</v>
      </c>
      <c r="N9" s="129">
        <v>956.62</v>
      </c>
    </row>
    <row r="10" spans="1:14">
      <c r="B10" s="120" t="s">
        <v>28</v>
      </c>
      <c r="C10" s="132">
        <v>729.99</v>
      </c>
      <c r="D10" s="132">
        <v>724.94</v>
      </c>
      <c r="E10" s="213">
        <v>805.63</v>
      </c>
      <c r="F10" s="129">
        <v>930.01</v>
      </c>
      <c r="H10" s="132">
        <v>724.54</v>
      </c>
      <c r="I10" s="213">
        <v>782.19</v>
      </c>
      <c r="J10" s="129">
        <v>853.88</v>
      </c>
      <c r="L10" s="132">
        <v>725.33</v>
      </c>
      <c r="M10" s="213">
        <v>829.07</v>
      </c>
      <c r="N10" s="129">
        <v>1006.13</v>
      </c>
    </row>
    <row r="11" spans="1:14">
      <c r="B11" s="120" t="s">
        <v>29</v>
      </c>
      <c r="C11" s="132">
        <v>435.11</v>
      </c>
      <c r="D11" s="132">
        <v>450.04</v>
      </c>
      <c r="E11" s="213">
        <v>475.5</v>
      </c>
      <c r="F11" s="129">
        <v>542.35</v>
      </c>
      <c r="H11" s="132">
        <v>449.71</v>
      </c>
      <c r="I11" s="213">
        <v>458.65</v>
      </c>
      <c r="J11" s="129">
        <v>494.19</v>
      </c>
      <c r="L11" s="132">
        <v>450.36</v>
      </c>
      <c r="M11" s="213">
        <v>492.35</v>
      </c>
      <c r="N11" s="129">
        <v>590.52</v>
      </c>
    </row>
    <row r="12" spans="1:14" ht="14.5">
      <c r="B12" s="120" t="s">
        <v>30</v>
      </c>
      <c r="C12" s="132">
        <v>1059.47</v>
      </c>
      <c r="D12" s="132">
        <v>1069.8800000000001</v>
      </c>
      <c r="E12" s="213">
        <v>1146.31</v>
      </c>
      <c r="F12" s="129">
        <v>1308.54</v>
      </c>
      <c r="H12" s="132">
        <v>1068.1500000000001</v>
      </c>
      <c r="I12" s="213">
        <v>1104.3800000000001</v>
      </c>
      <c r="J12" s="129">
        <v>1191.0899999999999</v>
      </c>
      <c r="K12" s="103"/>
      <c r="L12" s="132">
        <v>1071.6099999999999</v>
      </c>
      <c r="M12" s="213">
        <v>1187.28</v>
      </c>
      <c r="N12" s="129">
        <v>1424.4</v>
      </c>
    </row>
    <row r="13" spans="1:14">
      <c r="B13" s="123" t="s">
        <v>31</v>
      </c>
      <c r="C13" s="133">
        <v>84.11</v>
      </c>
      <c r="D13" s="133">
        <v>96.59</v>
      </c>
      <c r="E13" s="214">
        <v>96.23</v>
      </c>
      <c r="F13" s="131">
        <v>104.66</v>
      </c>
      <c r="H13" s="133">
        <v>96.34</v>
      </c>
      <c r="I13" s="214">
        <v>92.41</v>
      </c>
      <c r="J13" s="131">
        <v>94.99</v>
      </c>
      <c r="L13" s="133">
        <v>96.84</v>
      </c>
      <c r="M13" s="214">
        <v>100.04</v>
      </c>
      <c r="N13" s="131">
        <v>114.34</v>
      </c>
    </row>
    <row r="14" spans="1:14">
      <c r="B14" s="120"/>
      <c r="C14" s="132"/>
      <c r="D14" s="132"/>
      <c r="E14" s="143"/>
    </row>
    <row r="15" spans="1:14" ht="13">
      <c r="A15" s="125"/>
      <c r="B15" s="324" t="s">
        <v>172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</row>
    <row r="16" spans="1:14" ht="13">
      <c r="A16" s="117"/>
      <c r="B16" s="325" t="s">
        <v>26</v>
      </c>
      <c r="C16" s="325"/>
      <c r="D16" s="325"/>
      <c r="E16" s="325"/>
      <c r="F16" s="326"/>
      <c r="G16" s="105"/>
      <c r="H16" s="327" t="s">
        <v>33</v>
      </c>
      <c r="I16" s="327"/>
      <c r="J16" s="327"/>
      <c r="K16" s="198"/>
      <c r="L16" s="327" t="s">
        <v>32</v>
      </c>
      <c r="M16" s="327"/>
      <c r="N16" s="327"/>
    </row>
    <row r="17" spans="1:14">
      <c r="B17" s="145" t="s">
        <v>36</v>
      </c>
      <c r="C17" s="146">
        <v>2023</v>
      </c>
      <c r="D17" s="226" t="s">
        <v>88</v>
      </c>
      <c r="E17" s="226" t="s">
        <v>92</v>
      </c>
      <c r="F17" s="227" t="s">
        <v>85</v>
      </c>
      <c r="G17" s="105"/>
      <c r="H17" s="229" t="s">
        <v>88</v>
      </c>
      <c r="I17" s="228" t="s">
        <v>92</v>
      </c>
      <c r="J17" s="227" t="s">
        <v>85</v>
      </c>
      <c r="K17" s="211"/>
      <c r="L17" s="229" t="s">
        <v>88</v>
      </c>
      <c r="M17" s="228" t="s">
        <v>92</v>
      </c>
      <c r="N17" s="227" t="s">
        <v>85</v>
      </c>
    </row>
    <row r="18" spans="1:14" ht="13">
      <c r="B18" s="138" t="s">
        <v>27</v>
      </c>
      <c r="C18" s="142">
        <v>912.94799999999998</v>
      </c>
      <c r="D18" s="142">
        <v>955.57399999999996</v>
      </c>
      <c r="E18" s="212">
        <v>1044.42</v>
      </c>
      <c r="F18" s="141">
        <v>1218.71</v>
      </c>
      <c r="H18" s="142">
        <v>944.56</v>
      </c>
      <c r="I18" s="212">
        <v>964.94100000000003</v>
      </c>
      <c r="J18" s="141">
        <v>1048.95</v>
      </c>
      <c r="L18" s="142">
        <v>966.59</v>
      </c>
      <c r="M18" s="212">
        <v>1112.0999999999999</v>
      </c>
      <c r="N18" s="141">
        <v>1355.74</v>
      </c>
    </row>
    <row r="19" spans="1:14">
      <c r="B19" s="120"/>
      <c r="C19" s="132"/>
      <c r="D19" s="132"/>
      <c r="E19" s="213"/>
      <c r="F19" s="129"/>
      <c r="H19" s="132"/>
      <c r="I19" s="213"/>
      <c r="J19" s="129"/>
      <c r="L19" s="132"/>
      <c r="M19" s="213"/>
      <c r="N19" s="129"/>
    </row>
    <row r="20" spans="1:14">
      <c r="B20" s="120" t="s">
        <v>24</v>
      </c>
      <c r="C20" s="132">
        <v>257.476</v>
      </c>
      <c r="D20" s="132">
        <v>241.185</v>
      </c>
      <c r="E20" s="213">
        <v>272.06</v>
      </c>
      <c r="F20" s="129">
        <v>310.05</v>
      </c>
      <c r="H20" s="132">
        <v>238.97499999999999</v>
      </c>
      <c r="I20" s="213">
        <v>253.84200000000001</v>
      </c>
      <c r="J20" s="129">
        <v>271.13</v>
      </c>
      <c r="L20" s="132">
        <v>243.39699999999999</v>
      </c>
      <c r="M20" s="213">
        <v>290.39</v>
      </c>
      <c r="N20" s="129">
        <v>349.59</v>
      </c>
    </row>
    <row r="21" spans="1:14">
      <c r="B21" s="120" t="s">
        <v>28</v>
      </c>
      <c r="C21" s="132">
        <v>207.631</v>
      </c>
      <c r="D21" s="132">
        <v>225.661</v>
      </c>
      <c r="E21" s="213">
        <v>256.17</v>
      </c>
      <c r="F21" s="129">
        <v>308.64999999999998</v>
      </c>
      <c r="H21" s="132">
        <v>224.023</v>
      </c>
      <c r="I21" s="213">
        <v>237.86099999999999</v>
      </c>
      <c r="J21" s="129">
        <v>269.95999999999998</v>
      </c>
      <c r="L21" s="132">
        <v>227.3</v>
      </c>
      <c r="M21" s="213">
        <v>274.70999999999998</v>
      </c>
      <c r="N21" s="129">
        <v>349.23</v>
      </c>
    </row>
    <row r="22" spans="1:14">
      <c r="B22" s="120" t="s">
        <v>29</v>
      </c>
      <c r="C22" s="132">
        <v>114.96599999999999</v>
      </c>
      <c r="D22" s="132">
        <v>107.824</v>
      </c>
      <c r="E22" s="213">
        <v>96.26</v>
      </c>
      <c r="F22" s="129">
        <v>110.24</v>
      </c>
      <c r="H22" s="132">
        <v>106.499</v>
      </c>
      <c r="I22" s="213">
        <v>89.59</v>
      </c>
      <c r="J22" s="129">
        <v>96.69</v>
      </c>
      <c r="L22" s="132">
        <v>109.15</v>
      </c>
      <c r="M22" s="213">
        <v>103.07</v>
      </c>
      <c r="N22" s="129">
        <v>124.37</v>
      </c>
    </row>
    <row r="23" spans="1:14">
      <c r="B23" s="120" t="s">
        <v>30</v>
      </c>
      <c r="C23" s="132">
        <v>280.89</v>
      </c>
      <c r="D23" s="132">
        <v>312.85500000000002</v>
      </c>
      <c r="E23" s="213">
        <v>337.83</v>
      </c>
      <c r="F23" s="129">
        <v>394.5</v>
      </c>
      <c r="H23" s="132">
        <v>307.33800000000002</v>
      </c>
      <c r="I23" s="213">
        <v>306.42</v>
      </c>
      <c r="J23" s="129">
        <v>327.36</v>
      </c>
      <c r="L23" s="132">
        <v>318.37099999999998</v>
      </c>
      <c r="M23" s="213">
        <v>356.96</v>
      </c>
      <c r="N23" s="129">
        <v>425.81</v>
      </c>
    </row>
    <row r="24" spans="1:14" ht="14.5">
      <c r="B24" s="123" t="s">
        <v>31</v>
      </c>
      <c r="C24" s="133">
        <v>51.985999999999997</v>
      </c>
      <c r="D24" s="133">
        <v>68.049000000000007</v>
      </c>
      <c r="E24" s="214">
        <v>82.09</v>
      </c>
      <c r="F24" s="131">
        <v>95.27</v>
      </c>
      <c r="H24" s="133">
        <v>67.724999999999994</v>
      </c>
      <c r="I24" s="214">
        <v>77.227000000000004</v>
      </c>
      <c r="J24" s="131">
        <v>83.81</v>
      </c>
      <c r="K24" s="103"/>
      <c r="L24" s="133">
        <v>68.373000000000005</v>
      </c>
      <c r="M24" s="214">
        <v>86.96</v>
      </c>
      <c r="N24" s="131">
        <v>106.74</v>
      </c>
    </row>
    <row r="25" spans="1:14" ht="14.5">
      <c r="B25" s="110"/>
      <c r="C25" s="110"/>
      <c r="D25" s="110"/>
      <c r="E25" s="105"/>
      <c r="F25" s="105"/>
      <c r="G25" s="105"/>
      <c r="H25" s="105"/>
      <c r="I25" s="105"/>
      <c r="J25" s="209"/>
      <c r="K25" s="103"/>
      <c r="L25" s="148"/>
      <c r="M25" s="148"/>
      <c r="N25" s="209"/>
    </row>
    <row r="26" spans="1:14">
      <c r="B26" s="125"/>
      <c r="C26" s="125"/>
      <c r="D26" s="126"/>
    </row>
    <row r="27" spans="1:14">
      <c r="A27" s="105" t="s">
        <v>174</v>
      </c>
      <c r="B27" s="125"/>
      <c r="C27" s="125"/>
      <c r="D27" s="126"/>
    </row>
    <row r="28" spans="1:14">
      <c r="A28" t="s">
        <v>173</v>
      </c>
      <c r="B28" s="125"/>
      <c r="C28" s="125"/>
      <c r="D28" s="126"/>
    </row>
    <row r="29" spans="1:14">
      <c r="A29" s="321" t="s">
        <v>50</v>
      </c>
      <c r="B29" s="321"/>
      <c r="C29" s="321"/>
      <c r="D29" s="321"/>
      <c r="E29" s="321"/>
    </row>
    <row r="30" spans="1:14">
      <c r="A30" s="127"/>
    </row>
    <row r="31" spans="1:14">
      <c r="A31" s="102" t="s">
        <v>42</v>
      </c>
    </row>
    <row r="32" spans="1:14">
      <c r="A32" s="102" t="s">
        <v>81</v>
      </c>
    </row>
    <row r="33" spans="1:1">
      <c r="A33" s="102" t="s">
        <v>82</v>
      </c>
    </row>
    <row r="34" spans="1:1">
      <c r="A34" s="102" t="s">
        <v>22</v>
      </c>
    </row>
  </sheetData>
  <mergeCells count="10">
    <mergeCell ref="B2:N2"/>
    <mergeCell ref="A29:E29"/>
    <mergeCell ref="B5:F5"/>
    <mergeCell ref="B4:N4"/>
    <mergeCell ref="H5:J5"/>
    <mergeCell ref="L5:N5"/>
    <mergeCell ref="B15:N15"/>
    <mergeCell ref="B16:F16"/>
    <mergeCell ref="H16:J16"/>
    <mergeCell ref="L16:N16"/>
  </mergeCells>
  <pageMargins left="0.7" right="0.7" top="0.75" bottom="0.75" header="0.3" footer="0.3"/>
  <pageSetup paperSize="9" scale="9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55"/>
  <sheetViews>
    <sheetView zoomScaleNormal="100" workbookViewId="0"/>
  </sheetViews>
  <sheetFormatPr baseColWidth="10" defaultColWidth="11.54296875" defaultRowHeight="12.5"/>
  <cols>
    <col min="1" max="1" width="7.7265625" style="155" customWidth="1"/>
    <col min="2" max="4" width="11.54296875" style="155"/>
    <col min="5" max="5" width="14.7265625" style="155" customWidth="1"/>
    <col min="6" max="6" width="16.81640625" style="155" customWidth="1"/>
    <col min="7" max="7" width="12.81640625" style="155" customWidth="1"/>
    <col min="8" max="8" width="16.81640625" style="155" customWidth="1"/>
    <col min="9" max="9" width="12.81640625" style="155" customWidth="1"/>
    <col min="10" max="10" width="16.81640625" style="156" customWidth="1"/>
    <col min="11" max="16384" width="11.54296875" style="155"/>
  </cols>
  <sheetData>
    <row r="1" spans="1:11" s="118" customFormat="1"/>
    <row r="2" spans="1:11" s="165" customFormat="1" ht="30" customHeight="1">
      <c r="A2" s="153" t="s">
        <v>97</v>
      </c>
      <c r="B2" s="334" t="s">
        <v>158</v>
      </c>
      <c r="C2" s="334"/>
      <c r="D2" s="334"/>
      <c r="E2" s="334"/>
      <c r="F2" s="334"/>
      <c r="G2" s="334"/>
      <c r="H2" s="334"/>
      <c r="I2" s="334"/>
      <c r="J2" s="334"/>
    </row>
    <row r="3" spans="1:11" ht="13">
      <c r="A3" s="153"/>
      <c r="B3" s="154"/>
    </row>
    <row r="4" spans="1:11" ht="13">
      <c r="B4" s="161"/>
      <c r="C4" s="329" t="s">
        <v>26</v>
      </c>
      <c r="D4" s="330"/>
      <c r="E4" s="330"/>
      <c r="F4" s="330"/>
      <c r="G4" s="330" t="s">
        <v>33</v>
      </c>
      <c r="H4" s="330"/>
      <c r="I4" s="330" t="s">
        <v>32</v>
      </c>
      <c r="J4" s="331"/>
      <c r="K4" s="156"/>
    </row>
    <row r="5" spans="1:11" ht="120" customHeight="1">
      <c r="B5" s="162"/>
      <c r="C5" s="332" t="s">
        <v>169</v>
      </c>
      <c r="D5" s="333"/>
      <c r="E5" s="333"/>
      <c r="F5" s="262" t="s">
        <v>84</v>
      </c>
      <c r="G5" s="261" t="s">
        <v>169</v>
      </c>
      <c r="H5" s="262" t="s">
        <v>84</v>
      </c>
      <c r="I5" s="263" t="s">
        <v>169</v>
      </c>
      <c r="J5" s="264" t="s">
        <v>84</v>
      </c>
      <c r="K5" s="156"/>
    </row>
    <row r="6" spans="1:11">
      <c r="B6" s="163"/>
      <c r="C6" s="279" t="s">
        <v>39</v>
      </c>
      <c r="D6" s="280" t="s">
        <v>34</v>
      </c>
      <c r="E6" s="280" t="s">
        <v>35</v>
      </c>
      <c r="F6" s="281" t="s">
        <v>40</v>
      </c>
      <c r="G6" s="280" t="s">
        <v>39</v>
      </c>
      <c r="H6" s="281" t="s">
        <v>40</v>
      </c>
      <c r="I6" s="280" t="s">
        <v>39</v>
      </c>
      <c r="J6" s="282" t="s">
        <v>40</v>
      </c>
      <c r="K6" s="156"/>
    </row>
    <row r="7" spans="1:11">
      <c r="B7" s="155">
        <v>2020</v>
      </c>
      <c r="C7" s="155">
        <v>4637</v>
      </c>
      <c r="D7" s="155">
        <v>4637</v>
      </c>
      <c r="E7" s="155">
        <v>4637</v>
      </c>
      <c r="F7" s="160">
        <v>2580.6000000000004</v>
      </c>
      <c r="G7" s="155">
        <v>4637</v>
      </c>
      <c r="H7" s="160">
        <v>2580.6000000000004</v>
      </c>
      <c r="I7" s="155">
        <v>4637</v>
      </c>
      <c r="J7" s="160">
        <v>2580.6000000000004</v>
      </c>
      <c r="K7" s="156"/>
    </row>
    <row r="8" spans="1:11">
      <c r="B8" s="155">
        <v>2021</v>
      </c>
      <c r="C8" s="155">
        <v>4911</v>
      </c>
      <c r="D8" s="155">
        <v>4911</v>
      </c>
      <c r="E8" s="155">
        <v>4911</v>
      </c>
      <c r="F8" s="160">
        <v>2710.5650000000001</v>
      </c>
      <c r="G8" s="155">
        <v>4911</v>
      </c>
      <c r="H8" s="160">
        <v>2710.5650000000001</v>
      </c>
      <c r="I8" s="155">
        <v>4911</v>
      </c>
      <c r="J8" s="160">
        <v>2710.5650000000001</v>
      </c>
      <c r="K8" s="156"/>
    </row>
    <row r="9" spans="1:11">
      <c r="B9" s="155">
        <v>2022</v>
      </c>
      <c r="C9" s="155">
        <v>5919</v>
      </c>
      <c r="D9" s="155">
        <v>5919</v>
      </c>
      <c r="E9" s="155">
        <v>5919</v>
      </c>
      <c r="F9" s="160">
        <v>2808.7400000000002</v>
      </c>
      <c r="G9" s="155">
        <v>5919</v>
      </c>
      <c r="H9" s="160">
        <v>2808.7400000000002</v>
      </c>
      <c r="I9" s="155">
        <v>5919</v>
      </c>
      <c r="J9" s="160">
        <v>2808.7400000000002</v>
      </c>
      <c r="K9" s="156"/>
    </row>
    <row r="10" spans="1:11">
      <c r="B10" s="155">
        <v>2023</v>
      </c>
      <c r="C10" s="155">
        <v>6117</v>
      </c>
      <c r="D10" s="155">
        <v>6117</v>
      </c>
      <c r="E10" s="155">
        <v>6117</v>
      </c>
      <c r="F10" s="160">
        <v>2810.61</v>
      </c>
      <c r="G10" s="155">
        <v>6117</v>
      </c>
      <c r="H10" s="160">
        <v>2810.61</v>
      </c>
      <c r="I10" s="155">
        <v>6117</v>
      </c>
      <c r="J10" s="160">
        <v>2810.61</v>
      </c>
      <c r="K10" s="156"/>
    </row>
    <row r="11" spans="1:11">
      <c r="F11" s="160"/>
      <c r="H11" s="160"/>
      <c r="J11" s="160"/>
      <c r="K11" s="156"/>
    </row>
    <row r="12" spans="1:11">
      <c r="B12" s="155">
        <v>2024</v>
      </c>
      <c r="C12" s="155">
        <v>5169</v>
      </c>
      <c r="D12" s="155">
        <v>4962</v>
      </c>
      <c r="E12" s="155">
        <v>5412</v>
      </c>
      <c r="F12" s="160">
        <v>2958.3004140635003</v>
      </c>
      <c r="G12" s="155">
        <v>4768</v>
      </c>
      <c r="H12" s="160">
        <v>2958.1997500000002</v>
      </c>
      <c r="I12" s="155">
        <v>5994</v>
      </c>
      <c r="J12" s="160">
        <v>2958.4016266915</v>
      </c>
      <c r="K12" s="156"/>
    </row>
    <row r="13" spans="1:11">
      <c r="B13" s="155">
        <v>2025</v>
      </c>
      <c r="C13" s="155">
        <v>5148</v>
      </c>
      <c r="D13" s="155">
        <v>4988</v>
      </c>
      <c r="E13" s="155">
        <v>5342</v>
      </c>
      <c r="F13" s="160">
        <v>2846.0751096910003</v>
      </c>
      <c r="G13" s="155">
        <v>4490</v>
      </c>
      <c r="H13" s="160">
        <v>2843.5687500000004</v>
      </c>
      <c r="I13" s="155">
        <v>5679</v>
      </c>
      <c r="J13" s="160">
        <v>2848.5794853120001</v>
      </c>
      <c r="K13" s="156"/>
    </row>
    <row r="14" spans="1:11">
      <c r="B14" s="155">
        <v>2026</v>
      </c>
      <c r="C14" s="155">
        <v>4783</v>
      </c>
      <c r="D14" s="155">
        <v>4539</v>
      </c>
      <c r="E14" s="155">
        <v>4838</v>
      </c>
      <c r="F14" s="160">
        <v>2831.8730010560002</v>
      </c>
      <c r="G14" s="155">
        <v>4025</v>
      </c>
      <c r="H14" s="160">
        <v>2822.8865500000002</v>
      </c>
      <c r="I14" s="155">
        <v>5246</v>
      </c>
      <c r="J14" s="160">
        <v>2840.8595298105001</v>
      </c>
      <c r="K14" s="156"/>
    </row>
    <row r="15" spans="1:11">
      <c r="B15" s="155">
        <v>2027</v>
      </c>
      <c r="C15" s="155">
        <v>4139</v>
      </c>
      <c r="D15" s="155">
        <v>3922</v>
      </c>
      <c r="E15" s="155">
        <v>4188</v>
      </c>
      <c r="F15" s="160">
        <v>2942.5334883065002</v>
      </c>
      <c r="G15" s="155">
        <v>3542</v>
      </c>
      <c r="H15" s="160">
        <v>2893.9652500000002</v>
      </c>
      <c r="I15" s="155">
        <v>4615</v>
      </c>
      <c r="J15" s="160">
        <v>2990.9117880949998</v>
      </c>
      <c r="K15" s="156"/>
    </row>
    <row r="16" spans="1:11">
      <c r="B16" s="155">
        <v>2028</v>
      </c>
      <c r="C16" s="155">
        <v>3638</v>
      </c>
      <c r="D16" s="155">
        <v>3347</v>
      </c>
      <c r="E16" s="155">
        <v>3830</v>
      </c>
      <c r="F16" s="160">
        <v>3014.2991502909999</v>
      </c>
      <c r="G16" s="155">
        <v>3146</v>
      </c>
      <c r="H16" s="160">
        <v>2940.7526500000004</v>
      </c>
      <c r="I16" s="155">
        <v>4240</v>
      </c>
      <c r="J16" s="160">
        <v>3087.29942059</v>
      </c>
      <c r="K16" s="156"/>
    </row>
    <row r="17" spans="1:11">
      <c r="B17" s="155">
        <v>2029</v>
      </c>
      <c r="C17" s="155">
        <v>3434</v>
      </c>
      <c r="D17" s="155">
        <v>3267</v>
      </c>
      <c r="E17" s="155">
        <v>3792</v>
      </c>
      <c r="F17" s="160">
        <v>3086.811283644</v>
      </c>
      <c r="G17" s="155">
        <v>2925</v>
      </c>
      <c r="H17" s="160">
        <v>2980.5275500000002</v>
      </c>
      <c r="I17" s="155">
        <v>4073</v>
      </c>
      <c r="J17" s="160">
        <v>3192.1306820370005</v>
      </c>
      <c r="K17" s="156"/>
    </row>
    <row r="18" spans="1:11">
      <c r="B18" s="155">
        <v>2030</v>
      </c>
      <c r="C18" s="155">
        <v>3442</v>
      </c>
      <c r="D18" s="155">
        <v>3261</v>
      </c>
      <c r="E18" s="155">
        <v>3641</v>
      </c>
      <c r="F18" s="160">
        <v>3170.3204878455003</v>
      </c>
      <c r="G18" s="155">
        <v>2892</v>
      </c>
      <c r="H18" s="160">
        <v>3025.5758500000002</v>
      </c>
      <c r="I18" s="155">
        <v>3974</v>
      </c>
      <c r="J18" s="160">
        <v>3313.874581215</v>
      </c>
      <c r="K18" s="156"/>
    </row>
    <row r="19" spans="1:11">
      <c r="B19" s="155">
        <v>2031</v>
      </c>
      <c r="C19" s="155">
        <v>3416</v>
      </c>
      <c r="D19" s="155">
        <v>3162</v>
      </c>
      <c r="E19" s="155">
        <v>3507</v>
      </c>
      <c r="F19" s="160">
        <v>3261.741847925</v>
      </c>
      <c r="G19" s="155">
        <v>2708</v>
      </c>
      <c r="H19" s="160">
        <v>3075.9910500000001</v>
      </c>
      <c r="I19" s="155">
        <v>3864</v>
      </c>
      <c r="J19" s="160">
        <v>3446.2711192140005</v>
      </c>
      <c r="K19" s="156"/>
    </row>
    <row r="20" spans="1:11">
      <c r="B20" s="155">
        <v>2032</v>
      </c>
      <c r="C20" s="155">
        <v>3231</v>
      </c>
      <c r="D20" s="155">
        <v>3102</v>
      </c>
      <c r="E20" s="155">
        <v>3489</v>
      </c>
      <c r="F20" s="160">
        <v>3362.9744066655003</v>
      </c>
      <c r="G20" s="155">
        <v>2689</v>
      </c>
      <c r="H20" s="160">
        <v>3131.0531999999998</v>
      </c>
      <c r="I20" s="155">
        <v>3809</v>
      </c>
      <c r="J20" s="160">
        <v>3593.6347492815003</v>
      </c>
      <c r="K20" s="156"/>
    </row>
    <row r="21" spans="1:11">
      <c r="B21" s="155">
        <v>2033</v>
      </c>
      <c r="C21" s="155">
        <v>3122</v>
      </c>
      <c r="D21" s="155">
        <v>3041</v>
      </c>
      <c r="E21" s="155">
        <v>3430</v>
      </c>
      <c r="F21" s="160">
        <v>3447.790308523</v>
      </c>
      <c r="G21" s="155">
        <v>2676</v>
      </c>
      <c r="H21" s="160">
        <v>3175.3254500000003</v>
      </c>
      <c r="I21" s="155">
        <v>3738</v>
      </c>
      <c r="J21" s="160">
        <v>3718.9669700480003</v>
      </c>
      <c r="K21" s="156"/>
    </row>
    <row r="22" spans="1:11">
      <c r="B22" s="298">
        <v>2034</v>
      </c>
      <c r="C22" s="298">
        <v>3035</v>
      </c>
      <c r="D22" s="298">
        <v>2778</v>
      </c>
      <c r="E22" s="298">
        <v>3142</v>
      </c>
      <c r="F22" s="299">
        <v>3519.459439144</v>
      </c>
      <c r="G22" s="298">
        <v>2669</v>
      </c>
      <c r="H22" s="299">
        <v>3209.855</v>
      </c>
      <c r="I22" s="298">
        <v>3754</v>
      </c>
      <c r="J22" s="299">
        <v>3826.9704942590001</v>
      </c>
      <c r="K22" s="156"/>
    </row>
    <row r="24" spans="1:11">
      <c r="A24" s="102" t="s">
        <v>42</v>
      </c>
    </row>
    <row r="25" spans="1:11">
      <c r="A25" s="102" t="s">
        <v>81</v>
      </c>
    </row>
    <row r="26" spans="1:11">
      <c r="A26" s="102" t="s">
        <v>82</v>
      </c>
    </row>
    <row r="27" spans="1:11">
      <c r="A27" s="102" t="s">
        <v>22</v>
      </c>
    </row>
    <row r="39" spans="6:12">
      <c r="J39" s="155"/>
    </row>
    <row r="40" spans="6:12">
      <c r="J40" s="155"/>
    </row>
    <row r="41" spans="6:12">
      <c r="J41" s="155"/>
    </row>
    <row r="42" spans="6:12">
      <c r="F42" s="156"/>
      <c r="G42" s="156"/>
      <c r="H42" s="156"/>
      <c r="I42" s="156"/>
      <c r="K42" s="156"/>
      <c r="L42" s="156"/>
    </row>
    <row r="43" spans="6:12">
      <c r="J43" s="155"/>
    </row>
    <row r="44" spans="6:12">
      <c r="J44" s="155"/>
    </row>
    <row r="45" spans="6:12">
      <c r="J45" s="155"/>
    </row>
    <row r="46" spans="6:12">
      <c r="J46" s="155"/>
    </row>
    <row r="47" spans="6:12">
      <c r="J47" s="155"/>
    </row>
    <row r="48" spans="6:12">
      <c r="J48" s="155"/>
    </row>
    <row r="49" spans="10:10">
      <c r="J49" s="155"/>
    </row>
    <row r="50" spans="10:10">
      <c r="J50" s="155"/>
    </row>
    <row r="51" spans="10:10">
      <c r="J51" s="155"/>
    </row>
    <row r="52" spans="10:10">
      <c r="J52" s="155"/>
    </row>
    <row r="53" spans="10:10">
      <c r="J53" s="155"/>
    </row>
    <row r="54" spans="10:10">
      <c r="J54" s="155"/>
    </row>
    <row r="55" spans="10:10">
      <c r="J55" s="155"/>
    </row>
  </sheetData>
  <mergeCells count="5">
    <mergeCell ref="C4:F4"/>
    <mergeCell ref="G4:H4"/>
    <mergeCell ref="I4:J4"/>
    <mergeCell ref="C5:E5"/>
    <mergeCell ref="B2:J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2CE6-AA36-4852-8ACC-C985CC2C270C}">
  <sheetPr>
    <pageSetUpPr fitToPage="1"/>
  </sheetPr>
  <dimension ref="A1:AC61"/>
  <sheetViews>
    <sheetView tabSelected="1" zoomScale="80" zoomScaleNormal="80" workbookViewId="0"/>
  </sheetViews>
  <sheetFormatPr baseColWidth="10" defaultColWidth="9.1796875" defaultRowHeight="14.5"/>
  <cols>
    <col min="1" max="1" width="4.90625" style="103" customWidth="1"/>
    <col min="2" max="2" width="24.26953125" style="103" customWidth="1"/>
    <col min="3" max="3" width="9.26953125" style="103" customWidth="1"/>
    <col min="4" max="4" width="14.7265625" style="103" customWidth="1"/>
    <col min="5" max="6" width="10.1796875" style="103" customWidth="1"/>
    <col min="7" max="7" width="11" style="103" customWidth="1"/>
    <col min="8" max="8" width="5.36328125" style="103" customWidth="1"/>
    <col min="9" max="9" width="9.1796875" style="103"/>
    <col min="10" max="10" width="14.7265625" style="103" customWidth="1"/>
    <col min="11" max="13" width="9.1796875" style="103"/>
    <col min="14" max="14" width="6.1796875" style="103" customWidth="1"/>
    <col min="15" max="15" width="9.1796875" style="103"/>
    <col min="16" max="16" width="14.7265625" style="103" customWidth="1"/>
    <col min="17" max="20" width="9.1796875" style="103"/>
    <col min="21" max="22" width="12.54296875" style="198" bestFit="1" customWidth="1"/>
    <col min="23" max="29" width="9.1796875" style="198"/>
    <col min="30" max="16384" width="9.1796875" style="103"/>
  </cols>
  <sheetData>
    <row r="1" spans="1:20">
      <c r="A1" s="118"/>
      <c r="B1" s="105"/>
      <c r="C1" s="105" t="s">
        <v>91</v>
      </c>
      <c r="D1" s="105"/>
      <c r="E1" s="105"/>
      <c r="F1" s="105"/>
      <c r="G1" s="105"/>
      <c r="H1" s="105"/>
      <c r="I1" s="105"/>
      <c r="J1" s="105"/>
    </row>
    <row r="2" spans="1:20">
      <c r="A2" s="104" t="s">
        <v>162</v>
      </c>
      <c r="B2" s="106"/>
      <c r="C2" s="105"/>
      <c r="D2" s="105"/>
      <c r="E2" s="105"/>
      <c r="F2" s="105"/>
      <c r="G2" s="105"/>
      <c r="H2" s="105"/>
      <c r="I2" s="105"/>
      <c r="J2" s="105" t="s">
        <v>91</v>
      </c>
      <c r="T2" s="198"/>
    </row>
    <row r="3" spans="1:20">
      <c r="A3" s="117"/>
      <c r="B3" s="105"/>
      <c r="C3" s="105"/>
      <c r="D3" s="105"/>
      <c r="E3" s="105"/>
      <c r="F3" s="105"/>
      <c r="G3" s="105"/>
      <c r="H3" s="105"/>
      <c r="I3" s="105"/>
      <c r="J3" s="105"/>
      <c r="T3" s="198"/>
    </row>
    <row r="4" spans="1:20">
      <c r="A4" s="117"/>
      <c r="B4" s="312" t="s">
        <v>99</v>
      </c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198"/>
    </row>
    <row r="5" spans="1:20">
      <c r="B5" s="325" t="s">
        <v>26</v>
      </c>
      <c r="C5" s="325"/>
      <c r="D5" s="325"/>
      <c r="E5" s="325"/>
      <c r="F5" s="325"/>
      <c r="G5" s="325"/>
      <c r="H5" s="105"/>
      <c r="I5" s="327" t="s">
        <v>33</v>
      </c>
      <c r="J5" s="327"/>
      <c r="K5" s="327"/>
      <c r="L5" s="327"/>
      <c r="M5" s="327"/>
      <c r="N5" s="198"/>
      <c r="O5" s="327" t="s">
        <v>32</v>
      </c>
      <c r="P5" s="327"/>
      <c r="Q5" s="327"/>
      <c r="R5" s="327"/>
      <c r="S5" s="327"/>
      <c r="T5" s="198"/>
    </row>
    <row r="6" spans="1:20" ht="38.25" customHeight="1">
      <c r="B6" s="238"/>
      <c r="C6" s="335" t="s">
        <v>171</v>
      </c>
      <c r="D6" s="335" t="s">
        <v>84</v>
      </c>
      <c r="E6" s="335" t="s">
        <v>98</v>
      </c>
      <c r="F6" s="335" t="s">
        <v>170</v>
      </c>
      <c r="G6" s="335"/>
      <c r="H6" s="265"/>
      <c r="I6" s="335" t="s">
        <v>171</v>
      </c>
      <c r="J6" s="335" t="s">
        <v>84</v>
      </c>
      <c r="K6" s="335" t="s">
        <v>98</v>
      </c>
      <c r="L6" s="335" t="s">
        <v>170</v>
      </c>
      <c r="M6" s="335"/>
      <c r="N6" s="266"/>
      <c r="O6" s="335" t="s">
        <v>171</v>
      </c>
      <c r="P6" s="335" t="s">
        <v>84</v>
      </c>
      <c r="Q6" s="335" t="s">
        <v>98</v>
      </c>
      <c r="R6" s="335" t="s">
        <v>170</v>
      </c>
      <c r="S6" s="335"/>
      <c r="T6" s="198"/>
    </row>
    <row r="7" spans="1:20" ht="93" customHeight="1">
      <c r="B7" s="237"/>
      <c r="C7" s="336"/>
      <c r="D7" s="336"/>
      <c r="E7" s="336"/>
      <c r="F7" s="267" t="s">
        <v>40</v>
      </c>
      <c r="G7" s="268" t="s">
        <v>101</v>
      </c>
      <c r="H7" s="269"/>
      <c r="I7" s="336"/>
      <c r="J7" s="336"/>
      <c r="K7" s="336"/>
      <c r="L7" s="267" t="s">
        <v>40</v>
      </c>
      <c r="M7" s="268" t="s">
        <v>101</v>
      </c>
      <c r="N7" s="270"/>
      <c r="O7" s="336"/>
      <c r="P7" s="336"/>
      <c r="Q7" s="336"/>
      <c r="R7" s="267" t="s">
        <v>40</v>
      </c>
      <c r="S7" s="268" t="s">
        <v>101</v>
      </c>
      <c r="T7" s="198"/>
    </row>
    <row r="8" spans="1:20" ht="30" customHeight="1">
      <c r="B8" s="193" t="s">
        <v>27</v>
      </c>
      <c r="C8" s="231">
        <v>33673</v>
      </c>
      <c r="D8" s="231">
        <v>31488</v>
      </c>
      <c r="E8" s="231">
        <v>37178</v>
      </c>
      <c r="F8" s="234">
        <f>D8-E8</f>
        <v>-5690</v>
      </c>
      <c r="G8" s="240">
        <f>F8/E8</f>
        <v>-0.15304750121039323</v>
      </c>
      <c r="H8" s="105"/>
      <c r="I8" s="231">
        <v>32193</v>
      </c>
      <c r="J8" s="231">
        <v>30104</v>
      </c>
      <c r="K8" s="231">
        <v>31734</v>
      </c>
      <c r="L8" s="234">
        <f>J8-K8</f>
        <v>-1630</v>
      </c>
      <c r="M8" s="240">
        <f>L8/K8</f>
        <v>-5.136446713304342E-2</v>
      </c>
      <c r="N8" s="211"/>
      <c r="O8" s="231">
        <v>35144</v>
      </c>
      <c r="P8" s="231">
        <v>32863</v>
      </c>
      <c r="Q8" s="234">
        <v>43081</v>
      </c>
      <c r="R8" s="234">
        <f>P8-Q8</f>
        <v>-10218</v>
      </c>
      <c r="S8" s="240">
        <f>R8/Q8</f>
        <v>-0.2371811239293424</v>
      </c>
      <c r="T8" s="198"/>
    </row>
    <row r="9" spans="1:20">
      <c r="B9" s="147"/>
      <c r="C9" s="232"/>
      <c r="D9" s="232"/>
      <c r="E9" s="232"/>
      <c r="F9" s="234"/>
      <c r="G9" s="240"/>
      <c r="H9" s="105"/>
      <c r="I9" s="232"/>
      <c r="J9" s="232"/>
      <c r="K9" s="232"/>
      <c r="L9" s="234"/>
      <c r="M9" s="240"/>
      <c r="N9" s="211"/>
      <c r="O9" s="148"/>
      <c r="P9" s="148"/>
      <c r="Q9" s="208"/>
      <c r="R9" s="234"/>
      <c r="S9" s="240"/>
      <c r="T9" s="198"/>
    </row>
    <row r="10" spans="1:20">
      <c r="B10" s="147" t="s">
        <v>24</v>
      </c>
      <c r="C10" s="232">
        <v>7946</v>
      </c>
      <c r="D10" s="232">
        <v>7073</v>
      </c>
      <c r="E10" s="232">
        <v>6240</v>
      </c>
      <c r="F10" s="235">
        <f t="shared" ref="F10:F14" si="0">D10-E10</f>
        <v>833</v>
      </c>
      <c r="G10" s="241">
        <f t="shared" ref="G10:G14" si="1">F10/E10</f>
        <v>0.13349358974358974</v>
      </c>
      <c r="H10" s="105"/>
      <c r="I10" s="232">
        <v>7579</v>
      </c>
      <c r="J10" s="232">
        <v>6747</v>
      </c>
      <c r="K10" s="232">
        <v>5369</v>
      </c>
      <c r="L10" s="235">
        <f t="shared" ref="L10:L14" si="2">J10-K10</f>
        <v>1378</v>
      </c>
      <c r="M10" s="241">
        <f t="shared" ref="M10:M14" si="3">L10/K10</f>
        <v>0.2566585956416465</v>
      </c>
      <c r="N10" s="211"/>
      <c r="O10" s="148">
        <v>8314</v>
      </c>
      <c r="P10" s="148">
        <v>7400</v>
      </c>
      <c r="Q10" s="209">
        <v>7252</v>
      </c>
      <c r="R10" s="235">
        <f t="shared" ref="R10:R14" si="4">P10-Q10</f>
        <v>148</v>
      </c>
      <c r="S10" s="241">
        <f t="shared" ref="S10:S14" si="5">R10/Q10</f>
        <v>2.0408163265306121E-2</v>
      </c>
      <c r="T10" s="198"/>
    </row>
    <row r="11" spans="1:20">
      <c r="B11" s="147" t="s">
        <v>86</v>
      </c>
      <c r="C11" s="232">
        <v>8184</v>
      </c>
      <c r="D11" s="232">
        <v>8848</v>
      </c>
      <c r="E11" s="232">
        <v>13832</v>
      </c>
      <c r="F11" s="235">
        <f t="shared" si="0"/>
        <v>-4984</v>
      </c>
      <c r="G11" s="241">
        <f t="shared" si="1"/>
        <v>-0.36032388663967613</v>
      </c>
      <c r="H11" s="105"/>
      <c r="I11" s="232">
        <v>7867</v>
      </c>
      <c r="J11" s="232">
        <v>8494</v>
      </c>
      <c r="K11" s="232">
        <v>11719</v>
      </c>
      <c r="L11" s="235">
        <f t="shared" si="2"/>
        <v>-3225</v>
      </c>
      <c r="M11" s="241">
        <f t="shared" si="3"/>
        <v>-0.27519412919191055</v>
      </c>
      <c r="N11" s="211"/>
      <c r="O11" s="148">
        <v>8502</v>
      </c>
      <c r="P11" s="148">
        <v>9202</v>
      </c>
      <c r="Q11" s="208">
        <v>15959</v>
      </c>
      <c r="R11" s="235">
        <f t="shared" si="4"/>
        <v>-6757</v>
      </c>
      <c r="S11" s="241">
        <f t="shared" si="5"/>
        <v>-0.42339745598095119</v>
      </c>
      <c r="T11" s="198"/>
    </row>
    <row r="12" spans="1:20">
      <c r="B12" s="147" t="s">
        <v>29</v>
      </c>
      <c r="C12" s="232">
        <v>4852</v>
      </c>
      <c r="D12" s="232">
        <v>3323</v>
      </c>
      <c r="E12" s="232">
        <v>4224</v>
      </c>
      <c r="F12" s="235">
        <f t="shared" si="0"/>
        <v>-901</v>
      </c>
      <c r="G12" s="241">
        <f t="shared" si="1"/>
        <v>-0.21330492424242425</v>
      </c>
      <c r="H12" s="105"/>
      <c r="I12" s="232">
        <v>4636</v>
      </c>
      <c r="J12" s="232">
        <v>3176</v>
      </c>
      <c r="K12" s="232">
        <v>3839</v>
      </c>
      <c r="L12" s="235">
        <f t="shared" si="2"/>
        <v>-663</v>
      </c>
      <c r="M12" s="241">
        <f t="shared" si="3"/>
        <v>-0.17270122427715551</v>
      </c>
      <c r="N12" s="211"/>
      <c r="O12" s="148">
        <v>5068</v>
      </c>
      <c r="P12" s="148">
        <v>3471</v>
      </c>
      <c r="Q12" s="208">
        <v>4591</v>
      </c>
      <c r="R12" s="235">
        <f t="shared" si="4"/>
        <v>-1120</v>
      </c>
      <c r="S12" s="241">
        <f t="shared" si="5"/>
        <v>-0.24395556523633197</v>
      </c>
      <c r="T12" s="198"/>
    </row>
    <row r="13" spans="1:20">
      <c r="B13" s="147" t="s">
        <v>87</v>
      </c>
      <c r="C13" s="232">
        <v>11704</v>
      </c>
      <c r="D13" s="232">
        <v>11164</v>
      </c>
      <c r="E13" s="232">
        <v>12038</v>
      </c>
      <c r="F13" s="235">
        <f t="shared" si="0"/>
        <v>-874</v>
      </c>
      <c r="G13" s="241">
        <f t="shared" si="1"/>
        <v>-7.2603422495431141E-2</v>
      </c>
      <c r="H13" s="105"/>
      <c r="I13" s="232">
        <v>11171</v>
      </c>
      <c r="J13" s="232">
        <v>10659</v>
      </c>
      <c r="K13" s="232">
        <v>10064</v>
      </c>
      <c r="L13" s="235">
        <f t="shared" si="2"/>
        <v>595</v>
      </c>
      <c r="M13" s="241">
        <f t="shared" si="3"/>
        <v>5.9121621621621621E-2</v>
      </c>
      <c r="N13" s="211"/>
      <c r="O13" s="148">
        <v>12227</v>
      </c>
      <c r="P13" s="148">
        <v>11662</v>
      </c>
      <c r="Q13" s="208">
        <v>14307</v>
      </c>
      <c r="R13" s="235">
        <f t="shared" si="4"/>
        <v>-2645</v>
      </c>
      <c r="S13" s="241">
        <f t="shared" si="5"/>
        <v>-0.18487453693995945</v>
      </c>
      <c r="T13" s="198"/>
    </row>
    <row r="14" spans="1:20">
      <c r="B14" s="150" t="s">
        <v>31</v>
      </c>
      <c r="C14" s="233">
        <v>986</v>
      </c>
      <c r="D14" s="233">
        <v>1079</v>
      </c>
      <c r="E14" s="233">
        <v>844</v>
      </c>
      <c r="F14" s="243">
        <f t="shared" si="0"/>
        <v>235</v>
      </c>
      <c r="G14" s="242">
        <f t="shared" si="1"/>
        <v>0.27843601895734599</v>
      </c>
      <c r="H14" s="105"/>
      <c r="I14" s="233">
        <v>940</v>
      </c>
      <c r="J14" s="233">
        <v>1029</v>
      </c>
      <c r="K14" s="233">
        <v>743</v>
      </c>
      <c r="L14" s="243">
        <f t="shared" si="2"/>
        <v>286</v>
      </c>
      <c r="M14" s="242">
        <f t="shared" si="3"/>
        <v>0.38492597577388965</v>
      </c>
      <c r="O14" s="151">
        <v>1032</v>
      </c>
      <c r="P14" s="151">
        <v>1129</v>
      </c>
      <c r="Q14" s="210">
        <v>972</v>
      </c>
      <c r="R14" s="243">
        <f t="shared" si="4"/>
        <v>157</v>
      </c>
      <c r="S14" s="242">
        <f t="shared" si="5"/>
        <v>0.16152263374485595</v>
      </c>
      <c r="T14" s="198"/>
    </row>
    <row r="15" spans="1:20">
      <c r="B15" s="147"/>
      <c r="C15" s="232"/>
      <c r="D15" s="232"/>
      <c r="E15" s="232"/>
      <c r="F15" s="235"/>
      <c r="G15" s="283"/>
      <c r="H15" s="105"/>
      <c r="I15" s="232"/>
      <c r="J15" s="232"/>
      <c r="K15" s="232"/>
      <c r="L15" s="235"/>
      <c r="M15" s="283"/>
      <c r="O15" s="148"/>
      <c r="P15" s="148"/>
      <c r="Q15" s="209"/>
      <c r="R15" s="235"/>
      <c r="S15" s="283"/>
      <c r="T15" s="198"/>
    </row>
    <row r="16" spans="1:20">
      <c r="B16" s="147"/>
      <c r="C16" s="148"/>
      <c r="D16" s="148"/>
      <c r="E16" s="148"/>
      <c r="F16" s="149"/>
      <c r="G16" s="105"/>
      <c r="H16" s="105"/>
      <c r="I16" s="105"/>
      <c r="J16" s="105"/>
      <c r="S16" s="198"/>
      <c r="T16" s="198"/>
    </row>
    <row r="17" spans="1:20">
      <c r="B17" s="324" t="s">
        <v>100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198"/>
    </row>
    <row r="18" spans="1:20">
      <c r="B18" s="337" t="s">
        <v>26</v>
      </c>
      <c r="C18" s="337"/>
      <c r="D18" s="337"/>
      <c r="E18" s="337"/>
      <c r="F18" s="337"/>
      <c r="G18" s="337"/>
      <c r="H18" s="105"/>
      <c r="I18" s="312" t="s">
        <v>33</v>
      </c>
      <c r="J18" s="312"/>
      <c r="K18" s="312"/>
      <c r="L18" s="312"/>
      <c r="M18" s="312"/>
      <c r="N18" s="198"/>
      <c r="O18" s="312" t="s">
        <v>32</v>
      </c>
      <c r="P18" s="312"/>
      <c r="Q18" s="312"/>
      <c r="R18" s="312"/>
      <c r="S18" s="312"/>
      <c r="T18" s="198"/>
    </row>
    <row r="19" spans="1:20" ht="38.25" customHeight="1">
      <c r="B19" s="230"/>
      <c r="C19" s="335" t="s">
        <v>171</v>
      </c>
      <c r="D19" s="335" t="s">
        <v>84</v>
      </c>
      <c r="E19" s="335" t="s">
        <v>98</v>
      </c>
      <c r="F19" s="335" t="s">
        <v>170</v>
      </c>
      <c r="G19" s="335"/>
      <c r="H19" s="265"/>
      <c r="I19" s="335" t="s">
        <v>171</v>
      </c>
      <c r="J19" s="335" t="s">
        <v>84</v>
      </c>
      <c r="K19" s="335" t="s">
        <v>98</v>
      </c>
      <c r="L19" s="335" t="s">
        <v>170</v>
      </c>
      <c r="M19" s="335"/>
      <c r="N19" s="270"/>
      <c r="O19" s="335" t="s">
        <v>171</v>
      </c>
      <c r="P19" s="335" t="s">
        <v>84</v>
      </c>
      <c r="Q19" s="335" t="s">
        <v>98</v>
      </c>
      <c r="R19" s="335" t="s">
        <v>170</v>
      </c>
      <c r="S19" s="335"/>
      <c r="T19" s="198"/>
    </row>
    <row r="20" spans="1:20" ht="72" customHeight="1">
      <c r="B20" s="237"/>
      <c r="C20" s="336"/>
      <c r="D20" s="336"/>
      <c r="E20" s="336"/>
      <c r="F20" s="267" t="s">
        <v>40</v>
      </c>
      <c r="G20" s="268" t="s">
        <v>101</v>
      </c>
      <c r="H20" s="265"/>
      <c r="I20" s="336"/>
      <c r="J20" s="336"/>
      <c r="K20" s="336"/>
      <c r="L20" s="267" t="s">
        <v>40</v>
      </c>
      <c r="M20" s="268" t="s">
        <v>101</v>
      </c>
      <c r="N20" s="270"/>
      <c r="O20" s="336"/>
      <c r="P20" s="336"/>
      <c r="Q20" s="336"/>
      <c r="R20" s="267" t="s">
        <v>40</v>
      </c>
      <c r="S20" s="268" t="s">
        <v>101</v>
      </c>
      <c r="T20" s="198"/>
    </row>
    <row r="21" spans="1:20" ht="24" customHeight="1">
      <c r="B21" s="193" t="s">
        <v>27</v>
      </c>
      <c r="C21" s="231">
        <v>3763</v>
      </c>
      <c r="D21" s="231">
        <v>3519</v>
      </c>
      <c r="E21" s="231">
        <v>3161</v>
      </c>
      <c r="F21" s="234">
        <f>D21-E21</f>
        <v>358</v>
      </c>
      <c r="G21" s="240">
        <f>F21/E21</f>
        <v>0.11325529895602657</v>
      </c>
      <c r="H21" s="105"/>
      <c r="I21" s="231">
        <v>3433</v>
      </c>
      <c r="J21" s="231">
        <v>3210</v>
      </c>
      <c r="K21" s="231">
        <v>2647</v>
      </c>
      <c r="L21" s="234">
        <f>J21-K21</f>
        <v>563</v>
      </c>
      <c r="M21" s="240">
        <f>L21/K21</f>
        <v>0.21269361541367585</v>
      </c>
      <c r="N21" s="211"/>
      <c r="O21" s="231">
        <v>4093</v>
      </c>
      <c r="P21" s="231">
        <v>3827</v>
      </c>
      <c r="Q21" s="231">
        <v>3778</v>
      </c>
      <c r="R21" s="234">
        <f>P21-Q21</f>
        <v>49</v>
      </c>
      <c r="S21" s="240">
        <f>R21/Q21</f>
        <v>1.296982530439386E-2</v>
      </c>
      <c r="T21" s="198"/>
    </row>
    <row r="22" spans="1:20">
      <c r="B22" s="147"/>
      <c r="C22" s="232"/>
      <c r="D22" s="232"/>
      <c r="E22" s="232"/>
      <c r="F22" s="234"/>
      <c r="G22" s="240"/>
      <c r="H22" s="105"/>
      <c r="I22" s="232"/>
      <c r="J22" s="232"/>
      <c r="K22" s="232"/>
      <c r="L22" s="234"/>
      <c r="M22" s="240"/>
      <c r="N22" s="211"/>
      <c r="O22" s="232"/>
      <c r="P22" s="232"/>
      <c r="Q22" s="232"/>
      <c r="R22" s="234"/>
      <c r="S22" s="240"/>
      <c r="T22" s="198"/>
    </row>
    <row r="23" spans="1:20">
      <c r="B23" s="147" t="s">
        <v>24</v>
      </c>
      <c r="C23" s="232">
        <v>878</v>
      </c>
      <c r="D23" s="232">
        <v>781</v>
      </c>
      <c r="E23" s="232">
        <v>580</v>
      </c>
      <c r="F23" s="235">
        <f t="shared" ref="F23:F27" si="6">D23-E23</f>
        <v>201</v>
      </c>
      <c r="G23" s="241">
        <f t="shared" ref="G23:G27" si="7">F23/E23</f>
        <v>0.34655172413793106</v>
      </c>
      <c r="H23" s="105"/>
      <c r="I23" s="232">
        <v>799</v>
      </c>
      <c r="J23" s="232">
        <v>711</v>
      </c>
      <c r="K23" s="232">
        <v>498</v>
      </c>
      <c r="L23" s="235">
        <f t="shared" ref="L23:L27" si="8">J23-K23</f>
        <v>213</v>
      </c>
      <c r="M23" s="241">
        <f t="shared" ref="M23:M27" si="9">L23/K23</f>
        <v>0.42771084337349397</v>
      </c>
      <c r="N23" s="211"/>
      <c r="O23" s="232">
        <v>956</v>
      </c>
      <c r="P23" s="232">
        <v>851</v>
      </c>
      <c r="Q23" s="232">
        <v>684</v>
      </c>
      <c r="R23" s="235">
        <f t="shared" ref="R23:R27" si="10">P23-Q23</f>
        <v>167</v>
      </c>
      <c r="S23" s="241">
        <f t="shared" ref="S23:S27" si="11">R23/Q23</f>
        <v>0.24415204678362573</v>
      </c>
      <c r="T23" s="198"/>
    </row>
    <row r="24" spans="1:20">
      <c r="B24" s="147" t="s">
        <v>86</v>
      </c>
      <c r="C24" s="232">
        <v>930</v>
      </c>
      <c r="D24" s="232">
        <v>1002</v>
      </c>
      <c r="E24" s="232">
        <v>1125</v>
      </c>
      <c r="F24" s="235">
        <f t="shared" si="6"/>
        <v>-123</v>
      </c>
      <c r="G24" s="241">
        <f t="shared" si="7"/>
        <v>-0.10933333333333334</v>
      </c>
      <c r="H24" s="105"/>
      <c r="I24" s="232">
        <v>854</v>
      </c>
      <c r="J24" s="232">
        <v>918</v>
      </c>
      <c r="K24" s="232">
        <v>933</v>
      </c>
      <c r="L24" s="235">
        <f t="shared" si="8"/>
        <v>-15</v>
      </c>
      <c r="M24" s="241">
        <f t="shared" si="9"/>
        <v>-1.607717041800643E-2</v>
      </c>
      <c r="N24" s="211"/>
      <c r="O24" s="232">
        <v>1008</v>
      </c>
      <c r="P24" s="232">
        <v>1087</v>
      </c>
      <c r="Q24" s="232">
        <v>1369</v>
      </c>
      <c r="R24" s="235">
        <f t="shared" si="10"/>
        <v>-282</v>
      </c>
      <c r="S24" s="241">
        <f t="shared" si="11"/>
        <v>-0.20598977355734113</v>
      </c>
      <c r="T24" s="198"/>
    </row>
    <row r="25" spans="1:20">
      <c r="B25" s="147" t="s">
        <v>29</v>
      </c>
      <c r="C25" s="232">
        <v>542</v>
      </c>
      <c r="D25" s="232">
        <v>372</v>
      </c>
      <c r="E25" s="232">
        <v>360</v>
      </c>
      <c r="F25" s="235">
        <f t="shared" si="6"/>
        <v>12</v>
      </c>
      <c r="G25" s="241">
        <f t="shared" si="7"/>
        <v>3.3333333333333333E-2</v>
      </c>
      <c r="H25" s="105"/>
      <c r="I25" s="232">
        <v>494</v>
      </c>
      <c r="J25" s="232">
        <v>339</v>
      </c>
      <c r="K25" s="232">
        <v>313</v>
      </c>
      <c r="L25" s="235">
        <f t="shared" si="8"/>
        <v>26</v>
      </c>
      <c r="M25" s="241">
        <f t="shared" si="9"/>
        <v>8.3067092651757185E-2</v>
      </c>
      <c r="N25" s="211"/>
      <c r="O25" s="232">
        <v>591</v>
      </c>
      <c r="P25" s="232">
        <v>405</v>
      </c>
      <c r="Q25" s="232">
        <v>395</v>
      </c>
      <c r="R25" s="235">
        <f t="shared" si="10"/>
        <v>10</v>
      </c>
      <c r="S25" s="241">
        <f t="shared" si="11"/>
        <v>2.5316455696202531E-2</v>
      </c>
      <c r="T25" s="198"/>
    </row>
    <row r="26" spans="1:20">
      <c r="B26" s="147" t="s">
        <v>87</v>
      </c>
      <c r="C26" s="232">
        <v>1309</v>
      </c>
      <c r="D26" s="232">
        <v>1249</v>
      </c>
      <c r="E26" s="232">
        <v>1008</v>
      </c>
      <c r="F26" s="235">
        <f t="shared" si="6"/>
        <v>241</v>
      </c>
      <c r="G26" s="241">
        <f t="shared" si="7"/>
        <v>0.2390873015873016</v>
      </c>
      <c r="H26" s="105"/>
      <c r="I26" s="232">
        <v>1191</v>
      </c>
      <c r="J26" s="232">
        <v>1137</v>
      </c>
      <c r="K26" s="232">
        <v>826</v>
      </c>
      <c r="L26" s="235">
        <f t="shared" si="8"/>
        <v>311</v>
      </c>
      <c r="M26" s="241">
        <f t="shared" si="9"/>
        <v>0.37651331719128328</v>
      </c>
      <c r="O26" s="232">
        <v>1424</v>
      </c>
      <c r="P26" s="232">
        <v>1359</v>
      </c>
      <c r="Q26" s="232">
        <v>1227</v>
      </c>
      <c r="R26" s="235">
        <f t="shared" si="10"/>
        <v>132</v>
      </c>
      <c r="S26" s="241">
        <f t="shared" si="11"/>
        <v>0.10757946210268948</v>
      </c>
      <c r="T26" s="198"/>
    </row>
    <row r="27" spans="1:20">
      <c r="A27" s="110"/>
      <c r="B27" s="150" t="s">
        <v>31</v>
      </c>
      <c r="C27" s="233">
        <v>105</v>
      </c>
      <c r="D27" s="233">
        <v>115</v>
      </c>
      <c r="E27" s="233">
        <v>87</v>
      </c>
      <c r="F27" s="243">
        <f t="shared" si="6"/>
        <v>28</v>
      </c>
      <c r="G27" s="242">
        <f t="shared" si="7"/>
        <v>0.32183908045977011</v>
      </c>
      <c r="H27" s="105"/>
      <c r="I27" s="233">
        <v>95</v>
      </c>
      <c r="J27" s="233">
        <v>105</v>
      </c>
      <c r="K27" s="233">
        <v>76</v>
      </c>
      <c r="L27" s="243">
        <f t="shared" si="8"/>
        <v>29</v>
      </c>
      <c r="M27" s="242">
        <f t="shared" si="9"/>
        <v>0.38157894736842107</v>
      </c>
      <c r="O27" s="233">
        <v>114</v>
      </c>
      <c r="P27" s="233">
        <v>126</v>
      </c>
      <c r="Q27" s="233">
        <v>103</v>
      </c>
      <c r="R27" s="243">
        <f t="shared" si="10"/>
        <v>23</v>
      </c>
      <c r="S27" s="242">
        <f t="shared" si="11"/>
        <v>0.22330097087378642</v>
      </c>
      <c r="T27" s="198"/>
    </row>
    <row r="28" spans="1:20">
      <c r="A28" s="110"/>
      <c r="B28" s="147"/>
      <c r="C28" s="232"/>
      <c r="D28" s="232"/>
      <c r="E28" s="232"/>
      <c r="F28" s="239"/>
      <c r="G28" s="236"/>
      <c r="H28" s="105"/>
      <c r="I28" s="232"/>
      <c r="J28" s="232"/>
      <c r="K28" s="232"/>
      <c r="L28" s="239"/>
      <c r="M28" s="236"/>
      <c r="O28" s="232"/>
      <c r="P28" s="232"/>
      <c r="Q28" s="232"/>
      <c r="R28" s="239"/>
      <c r="S28" s="236"/>
      <c r="T28" s="198"/>
    </row>
    <row r="29" spans="1:20">
      <c r="A29" s="105" t="s">
        <v>176</v>
      </c>
      <c r="B29" s="110"/>
      <c r="C29" s="110"/>
      <c r="D29" s="110"/>
      <c r="E29" s="105"/>
      <c r="F29" s="105"/>
      <c r="G29" s="105"/>
      <c r="H29" s="105"/>
      <c r="I29" s="105"/>
      <c r="J29" s="105"/>
      <c r="T29" s="198"/>
    </row>
    <row r="30" spans="1:20">
      <c r="A30" s="156" t="s">
        <v>93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98"/>
      <c r="L30" s="198"/>
      <c r="M30" s="198"/>
      <c r="N30" s="198"/>
      <c r="O30" s="198"/>
      <c r="P30" s="198"/>
      <c r="Q30" s="198"/>
      <c r="R30" s="198"/>
      <c r="S30" s="198"/>
      <c r="T30" s="198"/>
    </row>
    <row r="31" spans="1:20">
      <c r="A31" s="107"/>
      <c r="B31" s="105" t="s">
        <v>91</v>
      </c>
      <c r="C31" s="105"/>
      <c r="D31" s="105"/>
      <c r="E31" s="105"/>
      <c r="F31" s="105"/>
      <c r="G31" s="105"/>
      <c r="H31" s="105"/>
      <c r="I31" s="105"/>
      <c r="J31" s="105"/>
      <c r="K31" s="198"/>
      <c r="L31" s="198"/>
      <c r="M31" s="198"/>
      <c r="N31" s="198"/>
      <c r="O31" s="198"/>
      <c r="P31" s="198"/>
      <c r="Q31" s="198"/>
      <c r="R31" s="198"/>
      <c r="S31" s="198"/>
      <c r="T31" s="198"/>
    </row>
    <row r="32" spans="1:20">
      <c r="A32" s="102" t="s">
        <v>42</v>
      </c>
      <c r="K32" s="198"/>
      <c r="L32" s="198"/>
      <c r="M32" s="198"/>
      <c r="N32" s="198"/>
      <c r="O32" s="198"/>
      <c r="P32" s="198"/>
      <c r="Q32" s="198"/>
      <c r="R32" s="198"/>
      <c r="S32" s="198"/>
      <c r="T32" s="198"/>
    </row>
    <row r="33" spans="1:20">
      <c r="A33" s="102" t="s">
        <v>81</v>
      </c>
      <c r="K33" s="198"/>
      <c r="L33" s="198"/>
      <c r="M33" s="198"/>
      <c r="N33" s="198"/>
      <c r="O33" s="198"/>
      <c r="P33" s="198"/>
      <c r="Q33" s="198"/>
      <c r="R33" s="198"/>
      <c r="S33" s="198"/>
      <c r="T33" s="198"/>
    </row>
    <row r="34" spans="1:20">
      <c r="A34" s="102" t="s">
        <v>82</v>
      </c>
      <c r="K34" s="198"/>
      <c r="L34" s="198"/>
      <c r="M34" s="198"/>
      <c r="N34" s="198"/>
      <c r="O34" s="198"/>
      <c r="P34" s="198"/>
      <c r="Q34" s="198"/>
      <c r="R34" s="198"/>
      <c r="S34" s="198"/>
      <c r="T34" s="198"/>
    </row>
    <row r="35" spans="1:20">
      <c r="A35" s="102" t="s">
        <v>22</v>
      </c>
      <c r="D35" s="144"/>
      <c r="K35" s="198"/>
      <c r="L35" s="198"/>
      <c r="M35" s="198"/>
      <c r="N35" s="198"/>
      <c r="O35" s="198"/>
      <c r="P35" s="198"/>
      <c r="Q35" s="198"/>
      <c r="R35" s="198"/>
      <c r="S35" s="198"/>
      <c r="T35" s="198"/>
    </row>
    <row r="36" spans="1:20">
      <c r="D36" s="144"/>
      <c r="K36" s="198"/>
      <c r="L36" s="198"/>
      <c r="M36" s="198"/>
      <c r="N36" s="198"/>
      <c r="O36" s="198"/>
      <c r="P36" s="198"/>
      <c r="Q36" s="198"/>
      <c r="R36" s="198"/>
      <c r="S36" s="198"/>
      <c r="T36" s="198"/>
    </row>
    <row r="37" spans="1:20">
      <c r="D37" s="144"/>
      <c r="K37" s="198"/>
      <c r="L37" s="198"/>
      <c r="M37" s="198"/>
      <c r="N37" s="198"/>
      <c r="O37" s="198"/>
      <c r="P37" s="198"/>
      <c r="Q37" s="198"/>
      <c r="R37" s="198"/>
      <c r="S37" s="198"/>
      <c r="T37" s="198"/>
    </row>
    <row r="38" spans="1:20">
      <c r="D38" s="144"/>
      <c r="K38" s="198"/>
      <c r="L38" s="198"/>
      <c r="M38" s="198"/>
      <c r="N38" s="198"/>
      <c r="O38" s="198"/>
      <c r="P38" s="198"/>
      <c r="Q38" s="198"/>
      <c r="R38" s="198"/>
      <c r="S38" s="198"/>
      <c r="T38" s="198"/>
    </row>
    <row r="39" spans="1:20">
      <c r="D39" s="144"/>
      <c r="K39" s="198"/>
      <c r="L39" s="198"/>
      <c r="M39" s="198"/>
      <c r="N39" s="198"/>
      <c r="O39" s="198"/>
      <c r="P39" s="198"/>
      <c r="Q39" s="198"/>
      <c r="R39" s="198"/>
      <c r="S39" s="198"/>
      <c r="T39" s="198"/>
    </row>
    <row r="40" spans="1:20">
      <c r="D40" s="144"/>
      <c r="K40" s="198"/>
      <c r="L40" s="198"/>
      <c r="M40" s="198"/>
      <c r="N40" s="198"/>
      <c r="O40" s="198"/>
      <c r="P40" s="198"/>
      <c r="Q40" s="198"/>
      <c r="R40" s="198"/>
      <c r="S40" s="198"/>
      <c r="T40" s="198"/>
    </row>
    <row r="41" spans="1:20">
      <c r="D41" s="144"/>
      <c r="K41" s="198"/>
      <c r="L41" s="198"/>
      <c r="M41" s="198"/>
      <c r="N41" s="198"/>
      <c r="O41" s="198"/>
      <c r="P41" s="198"/>
      <c r="Q41" s="198"/>
      <c r="R41" s="198"/>
      <c r="S41" s="198"/>
      <c r="T41" s="198"/>
    </row>
    <row r="42" spans="1:20">
      <c r="K42" s="198"/>
      <c r="L42" s="198"/>
      <c r="M42" s="198"/>
      <c r="N42" s="198"/>
      <c r="O42" s="198"/>
      <c r="P42" s="198"/>
      <c r="Q42" s="198"/>
      <c r="R42" s="198"/>
      <c r="S42" s="198"/>
      <c r="T42" s="198"/>
    </row>
    <row r="43" spans="1:20">
      <c r="D43" s="144"/>
      <c r="K43" s="198"/>
      <c r="L43" s="198"/>
      <c r="M43" s="198"/>
      <c r="N43" s="198"/>
      <c r="O43" s="198"/>
      <c r="P43" s="198"/>
      <c r="Q43" s="198"/>
      <c r="R43" s="198"/>
      <c r="S43" s="198"/>
      <c r="T43" s="198"/>
    </row>
    <row r="44" spans="1:20">
      <c r="D44" s="144"/>
      <c r="K44" s="198"/>
      <c r="L44" s="198"/>
      <c r="M44" s="198"/>
      <c r="N44" s="198"/>
      <c r="O44" s="198"/>
      <c r="P44" s="198"/>
      <c r="Q44" s="198"/>
      <c r="R44" s="198"/>
      <c r="S44" s="198"/>
      <c r="T44" s="198"/>
    </row>
    <row r="45" spans="1:20">
      <c r="D45" s="144"/>
      <c r="K45" s="198"/>
      <c r="L45" s="198"/>
      <c r="M45" s="198"/>
      <c r="N45" s="198"/>
      <c r="O45" s="198"/>
      <c r="P45" s="198"/>
      <c r="Q45" s="198"/>
      <c r="R45" s="198"/>
      <c r="S45" s="198"/>
      <c r="T45" s="198"/>
    </row>
    <row r="46" spans="1:20">
      <c r="D46" s="144"/>
      <c r="K46" s="198"/>
      <c r="L46" s="198"/>
      <c r="M46" s="198"/>
      <c r="N46" s="198"/>
      <c r="O46" s="198"/>
      <c r="P46" s="198"/>
      <c r="Q46" s="198"/>
      <c r="R46" s="198"/>
      <c r="S46" s="198"/>
      <c r="T46" s="198"/>
    </row>
    <row r="47" spans="1:20">
      <c r="D47" s="144"/>
      <c r="K47" s="198"/>
      <c r="L47" s="198"/>
      <c r="M47" s="198"/>
      <c r="N47" s="198"/>
      <c r="O47" s="198"/>
      <c r="P47" s="198"/>
      <c r="Q47" s="198"/>
      <c r="R47" s="198"/>
      <c r="S47" s="198"/>
      <c r="T47" s="198"/>
    </row>
    <row r="48" spans="1:20">
      <c r="D48" s="144"/>
      <c r="K48" s="198"/>
      <c r="L48" s="198"/>
      <c r="M48" s="198"/>
      <c r="N48" s="198"/>
      <c r="O48" s="198"/>
      <c r="P48" s="198"/>
      <c r="Q48" s="198"/>
      <c r="R48" s="198"/>
      <c r="S48" s="198"/>
      <c r="T48" s="198"/>
    </row>
    <row r="49" spans="12:20">
      <c r="L49" s="198"/>
      <c r="M49" s="198"/>
      <c r="N49" s="198"/>
      <c r="O49" s="198"/>
      <c r="P49" s="198"/>
      <c r="Q49" s="198"/>
      <c r="R49" s="198"/>
      <c r="S49" s="198"/>
      <c r="T49" s="198"/>
    </row>
    <row r="50" spans="12:20">
      <c r="L50" s="198"/>
      <c r="M50" s="198"/>
      <c r="N50" s="198"/>
      <c r="O50" s="198"/>
      <c r="P50" s="198"/>
      <c r="Q50" s="198"/>
      <c r="R50" s="198"/>
      <c r="S50" s="198"/>
      <c r="T50" s="198"/>
    </row>
    <row r="51" spans="12:20">
      <c r="L51" s="198"/>
      <c r="M51" s="198"/>
      <c r="N51" s="198"/>
      <c r="O51" s="198"/>
      <c r="P51" s="198"/>
      <c r="Q51" s="198"/>
      <c r="R51" s="198"/>
      <c r="S51" s="198"/>
      <c r="T51" s="198"/>
    </row>
    <row r="52" spans="12:20">
      <c r="L52" s="198"/>
      <c r="M52" s="198"/>
      <c r="N52" s="198"/>
      <c r="O52" s="198"/>
      <c r="P52" s="198"/>
      <c r="Q52" s="198"/>
      <c r="R52" s="198"/>
      <c r="S52" s="198"/>
      <c r="T52" s="198"/>
    </row>
    <row r="53" spans="12:20">
      <c r="L53" s="198"/>
      <c r="M53" s="198"/>
      <c r="N53" s="198"/>
      <c r="O53" s="198"/>
      <c r="P53" s="198"/>
      <c r="Q53" s="198"/>
      <c r="R53" s="198"/>
      <c r="S53" s="198"/>
      <c r="T53" s="198"/>
    </row>
    <row r="54" spans="12:20">
      <c r="L54" s="198"/>
      <c r="M54" s="198"/>
      <c r="N54" s="198"/>
      <c r="O54" s="198"/>
      <c r="P54" s="198"/>
      <c r="Q54" s="198"/>
      <c r="R54" s="198"/>
      <c r="S54" s="198"/>
      <c r="T54" s="198"/>
    </row>
    <row r="55" spans="12:20">
      <c r="L55" s="198"/>
      <c r="M55" s="198"/>
      <c r="N55" s="198"/>
      <c r="O55" s="198"/>
      <c r="P55" s="198"/>
      <c r="Q55" s="198"/>
      <c r="R55" s="198"/>
      <c r="S55" s="198"/>
      <c r="T55" s="198"/>
    </row>
    <row r="56" spans="12:20">
      <c r="L56" s="198"/>
      <c r="M56" s="198"/>
      <c r="N56" s="198"/>
      <c r="O56" s="198"/>
      <c r="P56" s="198"/>
      <c r="Q56" s="198"/>
      <c r="R56" s="198"/>
      <c r="S56" s="198"/>
      <c r="T56" s="198"/>
    </row>
    <row r="57" spans="12:20">
      <c r="L57" s="198"/>
      <c r="M57" s="198"/>
      <c r="N57" s="198"/>
      <c r="O57" s="198"/>
      <c r="P57" s="198"/>
      <c r="Q57" s="198"/>
      <c r="R57" s="198"/>
      <c r="S57" s="198"/>
      <c r="T57" s="198"/>
    </row>
    <row r="58" spans="12:20">
      <c r="L58" s="198"/>
      <c r="M58" s="198"/>
      <c r="N58" s="198"/>
      <c r="O58" s="198"/>
      <c r="P58" s="198"/>
      <c r="Q58" s="198"/>
      <c r="R58" s="198"/>
      <c r="S58" s="198"/>
      <c r="T58" s="198"/>
    </row>
    <row r="59" spans="12:20">
      <c r="L59" s="198"/>
      <c r="M59" s="198"/>
      <c r="N59" s="198"/>
      <c r="O59" s="198"/>
      <c r="P59" s="198"/>
      <c r="Q59" s="198"/>
      <c r="R59" s="198"/>
      <c r="S59" s="198"/>
      <c r="T59" s="198"/>
    </row>
    <row r="60" spans="12:20">
      <c r="L60" s="198"/>
      <c r="M60" s="198"/>
      <c r="N60" s="198"/>
      <c r="O60" s="198"/>
      <c r="P60" s="198"/>
      <c r="Q60" s="198"/>
      <c r="R60" s="198"/>
      <c r="S60" s="198"/>
      <c r="T60" s="198"/>
    </row>
    <row r="61" spans="12:20">
      <c r="L61" s="198"/>
      <c r="M61" s="198"/>
      <c r="N61" s="198"/>
      <c r="O61" s="198"/>
      <c r="P61" s="198"/>
      <c r="Q61" s="198"/>
      <c r="R61" s="198"/>
      <c r="S61" s="198"/>
      <c r="T61" s="198"/>
    </row>
  </sheetData>
  <mergeCells count="32">
    <mergeCell ref="F19:G19"/>
    <mergeCell ref="J19:J20"/>
    <mergeCell ref="K19:K20"/>
    <mergeCell ref="B4:S4"/>
    <mergeCell ref="B5:G5"/>
    <mergeCell ref="I5:M5"/>
    <mergeCell ref="O5:S5"/>
    <mergeCell ref="Q19:Q20"/>
    <mergeCell ref="R19:S19"/>
    <mergeCell ref="B18:G18"/>
    <mergeCell ref="I18:M18"/>
    <mergeCell ref="O18:S18"/>
    <mergeCell ref="I19:I20"/>
    <mergeCell ref="L19:M19"/>
    <mergeCell ref="O19:O20"/>
    <mergeCell ref="P19:P20"/>
    <mergeCell ref="C19:C20"/>
    <mergeCell ref="D19:D20"/>
    <mergeCell ref="E19:E20"/>
    <mergeCell ref="B17:S17"/>
    <mergeCell ref="C6:C7"/>
    <mergeCell ref="D6:D7"/>
    <mergeCell ref="E6:E7"/>
    <mergeCell ref="F6:G6"/>
    <mergeCell ref="I6:I7"/>
    <mergeCell ref="J6:J7"/>
    <mergeCell ref="K6:K7"/>
    <mergeCell ref="L6:M6"/>
    <mergeCell ref="O6:O7"/>
    <mergeCell ref="P6:P7"/>
    <mergeCell ref="Q6:Q7"/>
    <mergeCell ref="R6:S6"/>
  </mergeCells>
  <pageMargins left="0.7" right="0.7" top="0.75" bottom="0.75" header="0.3" footer="0.3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7BC46-58FC-4313-BB43-FF6F26C9807A}">
  <sheetPr>
    <pageSetUpPr fitToPage="1"/>
  </sheetPr>
  <dimension ref="A1:J59"/>
  <sheetViews>
    <sheetView zoomScaleNormal="100" workbookViewId="0">
      <selection activeCell="A25" sqref="A25"/>
    </sheetView>
  </sheetViews>
  <sheetFormatPr baseColWidth="10" defaultColWidth="11.54296875" defaultRowHeight="12.5"/>
  <cols>
    <col min="1" max="1" width="7.7265625" style="155" customWidth="1"/>
    <col min="2" max="4" width="11.54296875" style="155"/>
    <col min="5" max="5" width="14.7265625" style="155" customWidth="1"/>
    <col min="6" max="6" width="16.81640625" style="155" customWidth="1"/>
    <col min="7" max="7" width="12.81640625" style="155" customWidth="1"/>
    <col min="8" max="8" width="16.81640625" style="155" customWidth="1"/>
    <col min="9" max="9" width="12.81640625" style="155" customWidth="1"/>
    <col min="10" max="10" width="16.81640625" style="156" customWidth="1"/>
    <col min="11" max="16384" width="11.54296875" style="155"/>
  </cols>
  <sheetData>
    <row r="1" spans="1:10" s="118" customFormat="1"/>
    <row r="2" spans="1:10" s="165" customFormat="1">
      <c r="B2" s="334" t="s">
        <v>149</v>
      </c>
      <c r="C2" s="334"/>
      <c r="D2" s="334"/>
      <c r="E2" s="334"/>
      <c r="F2" s="334"/>
      <c r="G2" s="334"/>
      <c r="H2" s="334"/>
      <c r="I2" s="334"/>
      <c r="J2" s="334"/>
    </row>
    <row r="3" spans="1:10" ht="20.25" customHeight="1">
      <c r="A3" s="153" t="s">
        <v>126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0" ht="15.75" customHeight="1">
      <c r="A4" s="153"/>
      <c r="B4" s="301"/>
      <c r="C4" s="303"/>
      <c r="D4" s="303"/>
      <c r="E4" s="303"/>
      <c r="F4" s="303"/>
      <c r="G4" s="303"/>
      <c r="H4" s="303"/>
      <c r="I4" s="303"/>
      <c r="J4" s="301"/>
    </row>
    <row r="5" spans="1:10" ht="13">
      <c r="B5" s="161"/>
      <c r="C5" s="329" t="s">
        <v>26</v>
      </c>
      <c r="D5" s="330"/>
      <c r="E5" s="330"/>
      <c r="F5" s="330"/>
      <c r="G5" s="330" t="s">
        <v>33</v>
      </c>
      <c r="H5" s="330"/>
      <c r="I5" s="330" t="s">
        <v>32</v>
      </c>
      <c r="J5" s="331"/>
    </row>
    <row r="6" spans="1:10" ht="120" customHeight="1">
      <c r="B6" s="162"/>
      <c r="C6" s="332" t="s">
        <v>80</v>
      </c>
      <c r="D6" s="333"/>
      <c r="E6" s="333"/>
      <c r="F6" s="262" t="s">
        <v>84</v>
      </c>
      <c r="G6" s="261" t="s">
        <v>80</v>
      </c>
      <c r="H6" s="262" t="s">
        <v>84</v>
      </c>
      <c r="I6" s="263" t="s">
        <v>80</v>
      </c>
      <c r="J6" s="264" t="s">
        <v>84</v>
      </c>
    </row>
    <row r="7" spans="1:10">
      <c r="B7" s="163"/>
      <c r="C7" s="157" t="s">
        <v>39</v>
      </c>
      <c r="D7" s="158" t="s">
        <v>34</v>
      </c>
      <c r="E7" s="158" t="s">
        <v>35</v>
      </c>
      <c r="F7" s="159" t="s">
        <v>40</v>
      </c>
      <c r="G7" s="158" t="s">
        <v>39</v>
      </c>
      <c r="H7" s="159" t="s">
        <v>40</v>
      </c>
      <c r="I7" s="158" t="s">
        <v>39</v>
      </c>
      <c r="J7" s="215" t="s">
        <v>40</v>
      </c>
    </row>
    <row r="8" spans="1:10">
      <c r="B8" s="155">
        <v>2020</v>
      </c>
      <c r="C8" s="155">
        <v>2544</v>
      </c>
      <c r="D8" s="155">
        <v>2544</v>
      </c>
      <c r="E8" s="155">
        <v>2544</v>
      </c>
      <c r="F8" s="160">
        <v>840.45999999999992</v>
      </c>
      <c r="G8" s="155">
        <v>2544</v>
      </c>
      <c r="H8" s="160">
        <v>840.45999999999992</v>
      </c>
      <c r="I8" s="155">
        <v>2544</v>
      </c>
      <c r="J8" s="160">
        <v>840.45999999999992</v>
      </c>
    </row>
    <row r="9" spans="1:10">
      <c r="B9" s="155">
        <v>2021</v>
      </c>
      <c r="C9" s="155">
        <v>2824</v>
      </c>
      <c r="D9" s="155">
        <v>2824</v>
      </c>
      <c r="E9" s="155">
        <v>2824</v>
      </c>
      <c r="F9" s="160">
        <v>852.76</v>
      </c>
      <c r="G9" s="155">
        <v>2824</v>
      </c>
      <c r="H9" s="160">
        <v>852.76</v>
      </c>
      <c r="I9" s="155">
        <v>2824</v>
      </c>
      <c r="J9" s="160">
        <v>852.76</v>
      </c>
    </row>
    <row r="10" spans="1:10">
      <c r="B10" s="155">
        <v>2022</v>
      </c>
      <c r="C10" s="155">
        <v>3388</v>
      </c>
      <c r="D10" s="155">
        <v>3388</v>
      </c>
      <c r="E10" s="155">
        <v>3388</v>
      </c>
      <c r="F10" s="160">
        <v>837.18</v>
      </c>
      <c r="G10" s="155">
        <v>3388</v>
      </c>
      <c r="H10" s="160">
        <v>837.18</v>
      </c>
      <c r="I10" s="155">
        <v>3388</v>
      </c>
      <c r="J10" s="160">
        <v>837.18</v>
      </c>
    </row>
    <row r="11" spans="1:10">
      <c r="B11" s="155">
        <v>2023</v>
      </c>
      <c r="C11" s="155">
        <v>3564</v>
      </c>
      <c r="D11" s="155">
        <v>3564</v>
      </c>
      <c r="E11" s="155">
        <v>3564</v>
      </c>
      <c r="F11" s="160">
        <v>860.95999999999992</v>
      </c>
      <c r="G11" s="155">
        <v>3564</v>
      </c>
      <c r="H11" s="160">
        <v>860.95999999999992</v>
      </c>
      <c r="I11" s="155">
        <v>3564</v>
      </c>
      <c r="J11" s="160">
        <v>860.95999999999992</v>
      </c>
    </row>
    <row r="12" spans="1:10">
      <c r="F12" s="160"/>
      <c r="H12" s="160"/>
      <c r="J12" s="160"/>
    </row>
    <row r="13" spans="1:10">
      <c r="B13" s="155">
        <v>2024</v>
      </c>
      <c r="C13" s="155">
        <v>3510</v>
      </c>
      <c r="D13" s="155">
        <v>3365</v>
      </c>
      <c r="E13" s="155">
        <v>3698</v>
      </c>
      <c r="F13" s="160">
        <v>847.71289999999999</v>
      </c>
      <c r="G13" s="155">
        <v>3264</v>
      </c>
      <c r="H13" s="160">
        <v>847.712725955</v>
      </c>
      <c r="I13" s="155">
        <v>3692</v>
      </c>
      <c r="J13" s="160">
        <v>847.712725955</v>
      </c>
    </row>
    <row r="14" spans="1:10">
      <c r="B14" s="155">
        <v>2025</v>
      </c>
      <c r="C14" s="155">
        <v>3262</v>
      </c>
      <c r="D14" s="155">
        <v>3147</v>
      </c>
      <c r="E14" s="155">
        <v>3416</v>
      </c>
      <c r="F14" s="160">
        <v>892.51851999999997</v>
      </c>
      <c r="G14" s="155">
        <v>3121</v>
      </c>
      <c r="H14" s="160">
        <v>889.51113749519993</v>
      </c>
      <c r="I14" s="155">
        <v>3513</v>
      </c>
      <c r="J14" s="160">
        <v>895.5254986466</v>
      </c>
    </row>
    <row r="15" spans="1:10">
      <c r="B15" s="155">
        <v>2026</v>
      </c>
      <c r="C15" s="155">
        <v>3260</v>
      </c>
      <c r="D15" s="155">
        <v>3148</v>
      </c>
      <c r="E15" s="155">
        <v>3335</v>
      </c>
      <c r="F15" s="160">
        <v>910.48144000000002</v>
      </c>
      <c r="G15" s="155">
        <v>3029</v>
      </c>
      <c r="H15" s="160">
        <v>886.39463122719997</v>
      </c>
      <c r="I15" s="155">
        <v>3445</v>
      </c>
      <c r="J15" s="160">
        <v>934.572935368</v>
      </c>
    </row>
    <row r="16" spans="1:10">
      <c r="B16" s="155">
        <v>2027</v>
      </c>
      <c r="C16" s="155">
        <v>3240</v>
      </c>
      <c r="D16" s="155">
        <v>3025</v>
      </c>
      <c r="E16" s="155">
        <v>3397</v>
      </c>
      <c r="F16" s="160">
        <v>926.34679999999992</v>
      </c>
      <c r="G16" s="155">
        <v>2987</v>
      </c>
      <c r="H16" s="160">
        <v>887.99938622499997</v>
      </c>
      <c r="I16" s="155">
        <v>3451</v>
      </c>
      <c r="J16" s="160">
        <v>964.59004486999993</v>
      </c>
    </row>
    <row r="17" spans="1:10">
      <c r="B17" s="155">
        <v>2028</v>
      </c>
      <c r="C17" s="155">
        <v>3178</v>
      </c>
      <c r="D17" s="155">
        <v>3089</v>
      </c>
      <c r="E17" s="155">
        <v>3327</v>
      </c>
      <c r="F17" s="160">
        <v>934.71899999999994</v>
      </c>
      <c r="G17" s="155">
        <v>3028</v>
      </c>
      <c r="H17" s="160">
        <v>884.32082861159995</v>
      </c>
      <c r="I17" s="155">
        <v>3410</v>
      </c>
      <c r="J17" s="160">
        <v>982.63511886599997</v>
      </c>
    </row>
    <row r="18" spans="1:10">
      <c r="B18" s="155">
        <v>2029</v>
      </c>
      <c r="C18" s="155">
        <v>3084</v>
      </c>
      <c r="D18" s="155">
        <v>3004</v>
      </c>
      <c r="E18" s="155">
        <v>3186</v>
      </c>
      <c r="F18" s="160">
        <v>952.28339999999992</v>
      </c>
      <c r="G18" s="155">
        <v>2955</v>
      </c>
      <c r="H18" s="160">
        <v>887.66066868559994</v>
      </c>
      <c r="I18" s="155">
        <v>3291</v>
      </c>
      <c r="J18" s="160">
        <v>1007.263924728</v>
      </c>
    </row>
    <row r="19" spans="1:10">
      <c r="B19" s="155">
        <v>2030</v>
      </c>
      <c r="C19" s="155">
        <v>3045</v>
      </c>
      <c r="D19" s="155">
        <v>2856</v>
      </c>
      <c r="E19" s="155">
        <v>3149</v>
      </c>
      <c r="F19" s="160">
        <v>982.26260000000002</v>
      </c>
      <c r="G19" s="155">
        <v>2843</v>
      </c>
      <c r="H19" s="160">
        <v>901.77279101519991</v>
      </c>
      <c r="I19" s="155">
        <v>3165</v>
      </c>
      <c r="J19" s="160">
        <v>1045.855115524</v>
      </c>
    </row>
    <row r="20" spans="1:10">
      <c r="B20" s="155">
        <v>2031</v>
      </c>
      <c r="C20" s="155">
        <v>2954</v>
      </c>
      <c r="D20" s="155">
        <v>2705</v>
      </c>
      <c r="E20" s="155">
        <v>3115</v>
      </c>
      <c r="F20" s="160">
        <v>1014.1769999999999</v>
      </c>
      <c r="G20" s="155">
        <v>2654</v>
      </c>
      <c r="H20" s="160">
        <v>917.89362026039998</v>
      </c>
      <c r="I20" s="155">
        <v>3074</v>
      </c>
      <c r="J20" s="160">
        <v>1088.50086848</v>
      </c>
    </row>
    <row r="21" spans="1:10">
      <c r="B21" s="155">
        <v>2032</v>
      </c>
      <c r="C21" s="155">
        <v>2805</v>
      </c>
      <c r="D21" s="155">
        <v>2698</v>
      </c>
      <c r="E21" s="155">
        <v>2942</v>
      </c>
      <c r="F21" s="160">
        <v>1041.7372</v>
      </c>
      <c r="G21" s="155">
        <v>2625</v>
      </c>
      <c r="H21" s="160">
        <v>930.89036022199991</v>
      </c>
      <c r="I21" s="155">
        <v>2983</v>
      </c>
      <c r="J21" s="160">
        <v>1128.1064638099999</v>
      </c>
    </row>
    <row r="22" spans="1:10">
      <c r="B22" s="155">
        <v>2033</v>
      </c>
      <c r="C22" s="155">
        <v>2725</v>
      </c>
      <c r="D22" s="155">
        <v>2582</v>
      </c>
      <c r="E22" s="155">
        <v>2799</v>
      </c>
      <c r="F22" s="160">
        <v>1070.3798000000002</v>
      </c>
      <c r="G22" s="155">
        <v>2537</v>
      </c>
      <c r="H22" s="160">
        <v>945.58771181199995</v>
      </c>
      <c r="I22" s="155">
        <v>2986</v>
      </c>
      <c r="J22" s="160">
        <v>1169.3755302459999</v>
      </c>
    </row>
    <row r="23" spans="1:10">
      <c r="B23" s="298">
        <v>2034</v>
      </c>
      <c r="C23" s="298">
        <v>2562</v>
      </c>
      <c r="D23" s="298">
        <v>2468</v>
      </c>
      <c r="E23" s="298">
        <v>2733</v>
      </c>
      <c r="F23" s="299">
        <v>1100.150038662</v>
      </c>
      <c r="G23" s="298">
        <v>2292</v>
      </c>
      <c r="H23" s="299">
        <v>960.6493039579999</v>
      </c>
      <c r="I23" s="298">
        <v>2807</v>
      </c>
      <c r="J23" s="299">
        <v>1212.658101024</v>
      </c>
    </row>
    <row r="24" spans="1:10">
      <c r="B24" s="344"/>
      <c r="C24" s="344"/>
      <c r="D24" s="344"/>
      <c r="E24" s="344"/>
      <c r="F24" s="345"/>
      <c r="G24" s="344"/>
      <c r="H24" s="345"/>
      <c r="I24" s="344"/>
      <c r="J24" s="345"/>
    </row>
    <row r="25" spans="1:10">
      <c r="A25" s="155" t="s">
        <v>177</v>
      </c>
      <c r="F25" s="160"/>
      <c r="H25" s="160"/>
      <c r="J25" s="160"/>
    </row>
    <row r="26" spans="1:10">
      <c r="A26" s="244" t="s">
        <v>102</v>
      </c>
    </row>
    <row r="27" spans="1:10">
      <c r="F27" s="160"/>
      <c r="H27" s="160"/>
      <c r="J27" s="160"/>
    </row>
    <row r="28" spans="1:10">
      <c r="A28" s="102" t="s">
        <v>42</v>
      </c>
    </row>
    <row r="29" spans="1:10">
      <c r="A29" s="102" t="s">
        <v>81</v>
      </c>
    </row>
    <row r="30" spans="1:10">
      <c r="A30" s="102" t="s">
        <v>82</v>
      </c>
    </row>
    <row r="31" spans="1:10">
      <c r="A31" s="102" t="s">
        <v>22</v>
      </c>
    </row>
    <row r="33" spans="1:10">
      <c r="A33" s="198"/>
      <c r="B33" s="198"/>
      <c r="C33" s="198"/>
      <c r="D33" s="198"/>
      <c r="E33" s="198"/>
      <c r="F33" s="198"/>
      <c r="G33" s="198"/>
      <c r="H33" s="198"/>
      <c r="I33" s="198"/>
      <c r="J33" s="198"/>
    </row>
    <row r="43" spans="1:10">
      <c r="J43" s="155"/>
    </row>
    <row r="44" spans="1:10">
      <c r="J44" s="155"/>
    </row>
    <row r="45" spans="1:10">
      <c r="J45" s="155"/>
    </row>
    <row r="46" spans="1:10">
      <c r="F46" s="156"/>
      <c r="G46" s="156"/>
      <c r="H46" s="156"/>
      <c r="I46" s="156"/>
    </row>
    <row r="47" spans="1:10">
      <c r="J47" s="155"/>
    </row>
    <row r="48" spans="1:10">
      <c r="J48" s="155"/>
    </row>
    <row r="49" spans="10:10">
      <c r="J49" s="155"/>
    </row>
    <row r="50" spans="10:10">
      <c r="J50" s="155"/>
    </row>
    <row r="51" spans="10:10">
      <c r="J51" s="155"/>
    </row>
    <row r="52" spans="10:10">
      <c r="J52" s="155"/>
    </row>
    <row r="53" spans="10:10">
      <c r="J53" s="155"/>
    </row>
    <row r="54" spans="10:10">
      <c r="J54" s="155"/>
    </row>
    <row r="55" spans="10:10">
      <c r="J55" s="155"/>
    </row>
    <row r="56" spans="10:10">
      <c r="J56" s="155"/>
    </row>
    <row r="57" spans="10:10">
      <c r="J57" s="155"/>
    </row>
    <row r="58" spans="10:10">
      <c r="J58" s="155"/>
    </row>
    <row r="59" spans="10:10">
      <c r="J59" s="155"/>
    </row>
  </sheetData>
  <mergeCells count="5">
    <mergeCell ref="C5:F5"/>
    <mergeCell ref="G5:H5"/>
    <mergeCell ref="I5:J5"/>
    <mergeCell ref="C6:E6"/>
    <mergeCell ref="B2:J3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J38"/>
  <sheetViews>
    <sheetView topLeftCell="A9" zoomScaleNormal="100" workbookViewId="0">
      <selection activeCell="A29" sqref="A29"/>
    </sheetView>
  </sheetViews>
  <sheetFormatPr baseColWidth="10" defaultColWidth="9.1796875" defaultRowHeight="12.5"/>
  <cols>
    <col min="1" max="1" width="21.54296875" style="118" customWidth="1"/>
    <col min="2" max="2" width="8.81640625" style="118" customWidth="1"/>
    <col min="3" max="3" width="6.81640625" style="118" bestFit="1" customWidth="1"/>
    <col min="4" max="4" width="10.453125" style="128" bestFit="1" customWidth="1"/>
    <col min="5" max="5" width="11.453125" style="118" customWidth="1"/>
    <col min="6" max="6" width="6.81640625" style="118" bestFit="1" customWidth="1"/>
    <col min="7" max="7" width="10.453125" style="128" bestFit="1" customWidth="1"/>
    <col min="8" max="8" width="8.81640625" style="118" bestFit="1" customWidth="1"/>
    <col min="9" max="9" width="6.81640625" style="118" bestFit="1" customWidth="1"/>
    <col min="10" max="10" width="10.453125" style="118" bestFit="1" customWidth="1"/>
    <col min="11" max="16384" width="9.1796875" style="118"/>
  </cols>
  <sheetData>
    <row r="2" spans="1:10" ht="13" customHeight="1">
      <c r="A2" s="117" t="s">
        <v>103</v>
      </c>
      <c r="B2" s="339" t="s">
        <v>154</v>
      </c>
      <c r="C2" s="339"/>
      <c r="D2" s="339"/>
      <c r="E2" s="339"/>
      <c r="F2" s="339"/>
      <c r="G2" s="339"/>
      <c r="H2" s="339"/>
      <c r="I2" s="339"/>
      <c r="J2" s="339"/>
    </row>
    <row r="3" spans="1:10" ht="13">
      <c r="A3" s="117"/>
      <c r="B3" s="117"/>
    </row>
    <row r="4" spans="1:10" ht="39" customHeight="1">
      <c r="A4" s="164"/>
      <c r="B4" s="337" t="s">
        <v>37</v>
      </c>
      <c r="C4" s="337"/>
      <c r="D4" s="337"/>
      <c r="E4" s="338" t="s">
        <v>51</v>
      </c>
      <c r="F4" s="338"/>
      <c r="G4" s="338"/>
      <c r="H4" s="338" t="s">
        <v>52</v>
      </c>
      <c r="I4" s="338"/>
      <c r="J4" s="338"/>
    </row>
    <row r="5" spans="1:10" ht="21" customHeight="1">
      <c r="A5" s="164"/>
      <c r="B5" s="199" t="s">
        <v>88</v>
      </c>
      <c r="C5" s="199" t="s">
        <v>89</v>
      </c>
      <c r="D5" s="199" t="s">
        <v>53</v>
      </c>
      <c r="E5" s="199" t="s">
        <v>88</v>
      </c>
      <c r="F5" s="199" t="s">
        <v>89</v>
      </c>
      <c r="G5" s="199" t="s">
        <v>53</v>
      </c>
      <c r="H5" s="199" t="s">
        <v>88</v>
      </c>
      <c r="I5" s="199" t="s">
        <v>89</v>
      </c>
      <c r="J5" s="199" t="s">
        <v>53</v>
      </c>
    </row>
    <row r="6" spans="1:10" ht="15.75" customHeight="1">
      <c r="A6" s="118" t="s">
        <v>4</v>
      </c>
      <c r="B6" s="294">
        <v>70955</v>
      </c>
      <c r="C6" s="294">
        <v>66501.33</v>
      </c>
      <c r="D6" s="295">
        <v>-4454</v>
      </c>
      <c r="E6" s="294">
        <v>7490</v>
      </c>
      <c r="F6" s="294">
        <v>6365.33</v>
      </c>
      <c r="G6" s="295">
        <v>-1125</v>
      </c>
      <c r="H6" s="295">
        <v>4988</v>
      </c>
      <c r="I6" s="295">
        <v>3173.33</v>
      </c>
      <c r="J6" s="295">
        <v>-1815</v>
      </c>
    </row>
    <row r="7" spans="1:10" ht="20.25" customHeight="1">
      <c r="A7" s="118" t="s">
        <v>54</v>
      </c>
      <c r="B7" s="294">
        <v>11685.33</v>
      </c>
      <c r="C7" s="294">
        <v>10889.33</v>
      </c>
      <c r="D7" s="295">
        <v>-796</v>
      </c>
      <c r="E7" s="294">
        <v>1370.67</v>
      </c>
      <c r="F7" s="294">
        <v>1180.67</v>
      </c>
      <c r="G7" s="295">
        <v>-190</v>
      </c>
      <c r="H7" s="295">
        <v>815.67</v>
      </c>
      <c r="I7" s="295">
        <v>581</v>
      </c>
      <c r="J7" s="295">
        <v>-235</v>
      </c>
    </row>
    <row r="8" spans="1:10" ht="16.5" customHeight="1">
      <c r="A8" s="118" t="s">
        <v>55</v>
      </c>
      <c r="B8" s="294">
        <v>10124.33</v>
      </c>
      <c r="C8" s="294">
        <v>8977</v>
      </c>
      <c r="D8" s="295">
        <v>-1147</v>
      </c>
      <c r="E8" s="294">
        <v>1311</v>
      </c>
      <c r="F8" s="294">
        <v>984.33</v>
      </c>
      <c r="G8" s="295">
        <v>-327</v>
      </c>
      <c r="H8" s="295">
        <v>804.33</v>
      </c>
      <c r="I8" s="295">
        <v>485.67</v>
      </c>
      <c r="J8" s="295">
        <v>-319</v>
      </c>
    </row>
    <row r="9" spans="1:10" ht="16.5" customHeight="1">
      <c r="A9" s="118" t="s">
        <v>56</v>
      </c>
      <c r="B9" s="294">
        <v>3886.33</v>
      </c>
      <c r="C9" s="294">
        <v>3730</v>
      </c>
      <c r="D9" s="295">
        <v>-156</v>
      </c>
      <c r="E9" s="294">
        <v>499.33</v>
      </c>
      <c r="F9" s="294">
        <v>453.33</v>
      </c>
      <c r="G9" s="295">
        <v>-46</v>
      </c>
      <c r="H9" s="295">
        <v>323.67</v>
      </c>
      <c r="I9" s="295">
        <v>242.33</v>
      </c>
      <c r="J9" s="295">
        <v>-81</v>
      </c>
    </row>
    <row r="10" spans="1:10" ht="16.5" customHeight="1">
      <c r="A10" s="118" t="s">
        <v>57</v>
      </c>
      <c r="B10" s="294">
        <v>306.33</v>
      </c>
      <c r="C10" s="294">
        <v>286</v>
      </c>
      <c r="D10" s="295">
        <v>-20</v>
      </c>
      <c r="E10" s="294">
        <v>32.67</v>
      </c>
      <c r="F10" s="294">
        <v>27</v>
      </c>
      <c r="G10" s="295">
        <v>-6</v>
      </c>
      <c r="H10" s="295">
        <v>18</v>
      </c>
      <c r="I10" s="295">
        <v>8.67</v>
      </c>
      <c r="J10" s="295">
        <v>-9</v>
      </c>
    </row>
    <row r="11" spans="1:10" ht="16.5" customHeight="1">
      <c r="A11" s="118" t="s">
        <v>58</v>
      </c>
      <c r="B11" s="294">
        <v>1188.67</v>
      </c>
      <c r="C11" s="294">
        <v>1111</v>
      </c>
      <c r="D11" s="295">
        <v>-78</v>
      </c>
      <c r="E11" s="294">
        <v>124.67</v>
      </c>
      <c r="F11" s="294">
        <v>110.67</v>
      </c>
      <c r="G11" s="295">
        <v>-14</v>
      </c>
      <c r="H11" s="295">
        <v>91.67</v>
      </c>
      <c r="I11" s="295">
        <v>48.67</v>
      </c>
      <c r="J11" s="295">
        <v>-43</v>
      </c>
    </row>
    <row r="12" spans="1:10" ht="16.5" customHeight="1">
      <c r="A12" s="118" t="s">
        <v>59</v>
      </c>
      <c r="B12" s="294">
        <v>333.67</v>
      </c>
      <c r="C12" s="294">
        <v>313.67</v>
      </c>
      <c r="D12" s="295">
        <v>-20</v>
      </c>
      <c r="E12" s="294">
        <v>35</v>
      </c>
      <c r="F12" s="294">
        <v>33.33</v>
      </c>
      <c r="G12" s="295">
        <v>-2</v>
      </c>
      <c r="H12" s="295">
        <v>15</v>
      </c>
      <c r="I12" s="295">
        <v>12.67</v>
      </c>
      <c r="J12" s="295">
        <v>-2</v>
      </c>
    </row>
    <row r="13" spans="1:10" ht="16.5" customHeight="1">
      <c r="A13" s="118" t="s">
        <v>60</v>
      </c>
      <c r="B13" s="294">
        <v>372</v>
      </c>
      <c r="C13" s="294">
        <v>351</v>
      </c>
      <c r="D13" s="295">
        <v>-21</v>
      </c>
      <c r="E13" s="294">
        <v>38.67</v>
      </c>
      <c r="F13" s="294">
        <v>36</v>
      </c>
      <c r="G13" s="295">
        <v>-3</v>
      </c>
      <c r="H13" s="295">
        <v>24.67</v>
      </c>
      <c r="I13" s="295">
        <v>14.33</v>
      </c>
      <c r="J13" s="295">
        <v>-10</v>
      </c>
    </row>
    <row r="14" spans="1:10" ht="16.5" customHeight="1">
      <c r="A14" s="118" t="s">
        <v>61</v>
      </c>
      <c r="B14" s="294">
        <v>364.67</v>
      </c>
      <c r="C14" s="294">
        <v>333.33</v>
      </c>
      <c r="D14" s="295">
        <v>-31</v>
      </c>
      <c r="E14" s="294">
        <v>45</v>
      </c>
      <c r="F14" s="294">
        <v>38.67</v>
      </c>
      <c r="G14" s="295">
        <v>-6</v>
      </c>
      <c r="H14" s="295">
        <v>31.67</v>
      </c>
      <c r="I14" s="295">
        <v>18.329999999999998</v>
      </c>
      <c r="J14" s="295">
        <v>-13</v>
      </c>
    </row>
    <row r="15" spans="1:10" ht="16.5" customHeight="1">
      <c r="A15" s="118" t="s">
        <v>62</v>
      </c>
      <c r="B15" s="294">
        <v>1024.33</v>
      </c>
      <c r="C15" s="294">
        <v>981.67</v>
      </c>
      <c r="D15" s="295">
        <v>-43</v>
      </c>
      <c r="E15" s="294">
        <v>90.67</v>
      </c>
      <c r="F15" s="294">
        <v>85</v>
      </c>
      <c r="G15" s="295">
        <v>-6</v>
      </c>
      <c r="H15" s="295">
        <v>46.33</v>
      </c>
      <c r="I15" s="295">
        <v>28.67</v>
      </c>
      <c r="J15" s="295">
        <v>-18</v>
      </c>
    </row>
    <row r="16" spans="1:10" ht="16.5" customHeight="1">
      <c r="A16" s="118" t="s">
        <v>63</v>
      </c>
      <c r="B16" s="294">
        <v>2665.67</v>
      </c>
      <c r="C16" s="294">
        <v>2636.67</v>
      </c>
      <c r="D16" s="295">
        <v>-29</v>
      </c>
      <c r="E16" s="294">
        <v>224.33</v>
      </c>
      <c r="F16" s="294">
        <v>203.67</v>
      </c>
      <c r="G16" s="295">
        <v>-21</v>
      </c>
      <c r="H16" s="295">
        <v>167.67</v>
      </c>
      <c r="I16" s="295">
        <v>108.33</v>
      </c>
      <c r="J16" s="295">
        <v>-59</v>
      </c>
    </row>
    <row r="17" spans="1:10" ht="16.5" customHeight="1">
      <c r="A17" s="118" t="s">
        <v>64</v>
      </c>
      <c r="B17" s="294">
        <v>2306.67</v>
      </c>
      <c r="C17" s="294">
        <v>2143</v>
      </c>
      <c r="D17" s="295">
        <v>-164</v>
      </c>
      <c r="E17" s="294">
        <v>212.67</v>
      </c>
      <c r="F17" s="294">
        <v>176.67</v>
      </c>
      <c r="G17" s="295">
        <v>-36</v>
      </c>
      <c r="H17" s="295">
        <v>113</v>
      </c>
      <c r="I17" s="295">
        <v>55.33</v>
      </c>
      <c r="J17" s="295">
        <v>-58</v>
      </c>
    </row>
    <row r="18" spans="1:10" ht="16.5" customHeight="1">
      <c r="A18" s="118" t="s">
        <v>65</v>
      </c>
      <c r="B18" s="294">
        <v>1597.33</v>
      </c>
      <c r="C18" s="294">
        <v>1479.67</v>
      </c>
      <c r="D18" s="295">
        <v>-118</v>
      </c>
      <c r="E18" s="294">
        <v>231.33</v>
      </c>
      <c r="F18" s="294">
        <v>204.67</v>
      </c>
      <c r="G18" s="295">
        <v>-27</v>
      </c>
      <c r="H18" s="295">
        <v>152.33000000000001</v>
      </c>
      <c r="I18" s="295">
        <v>108</v>
      </c>
      <c r="J18" s="295">
        <v>-44</v>
      </c>
    </row>
    <row r="19" spans="1:10" ht="16.5" customHeight="1">
      <c r="A19" s="118" t="s">
        <v>66</v>
      </c>
      <c r="B19" s="294">
        <v>2589</v>
      </c>
      <c r="C19" s="294">
        <v>2445</v>
      </c>
      <c r="D19" s="295">
        <v>-144</v>
      </c>
      <c r="E19" s="294">
        <v>254</v>
      </c>
      <c r="F19" s="294">
        <v>220</v>
      </c>
      <c r="G19" s="295">
        <v>-34</v>
      </c>
      <c r="H19" s="295">
        <v>177.33</v>
      </c>
      <c r="I19" s="295">
        <v>95</v>
      </c>
      <c r="J19" s="295">
        <v>-82</v>
      </c>
    </row>
    <row r="20" spans="1:10" ht="16.5" customHeight="1">
      <c r="A20" s="118" t="s">
        <v>67</v>
      </c>
      <c r="B20" s="294">
        <v>752.33</v>
      </c>
      <c r="C20" s="294">
        <v>666.67</v>
      </c>
      <c r="D20" s="295">
        <v>-86</v>
      </c>
      <c r="E20" s="294">
        <v>95</v>
      </c>
      <c r="F20" s="294">
        <v>74.33</v>
      </c>
      <c r="G20" s="295">
        <v>-21</v>
      </c>
      <c r="H20" s="295">
        <v>56.33</v>
      </c>
      <c r="I20" s="295">
        <v>28.67</v>
      </c>
      <c r="J20" s="295">
        <v>-28</v>
      </c>
    </row>
    <row r="21" spans="1:10" ht="16.5" customHeight="1">
      <c r="A21" s="118" t="s">
        <v>68</v>
      </c>
      <c r="B21" s="294">
        <v>488</v>
      </c>
      <c r="C21" s="294">
        <v>434.67</v>
      </c>
      <c r="D21" s="295">
        <v>-53</v>
      </c>
      <c r="E21" s="294">
        <v>54.67</v>
      </c>
      <c r="F21" s="294">
        <v>45.67</v>
      </c>
      <c r="G21" s="295">
        <v>-9</v>
      </c>
      <c r="H21" s="295">
        <v>30.33</v>
      </c>
      <c r="I21" s="295">
        <v>16.670000000000002</v>
      </c>
      <c r="J21" s="295">
        <v>-14</v>
      </c>
    </row>
    <row r="22" spans="1:10" ht="16.5" customHeight="1">
      <c r="A22" s="118" t="s">
        <v>69</v>
      </c>
      <c r="B22" s="294">
        <v>133</v>
      </c>
      <c r="C22" s="294">
        <v>134.66999999999999</v>
      </c>
      <c r="D22" s="295">
        <v>2</v>
      </c>
      <c r="E22" s="294">
        <v>10.33</v>
      </c>
      <c r="F22" s="294">
        <v>10.67</v>
      </c>
      <c r="G22" s="295">
        <v>0</v>
      </c>
      <c r="H22" s="295">
        <v>9.67</v>
      </c>
      <c r="I22" s="295">
        <v>11</v>
      </c>
      <c r="J22" s="295">
        <v>1</v>
      </c>
    </row>
    <row r="23" spans="1:10" ht="16.5" customHeight="1">
      <c r="A23" s="118" t="s">
        <v>70</v>
      </c>
      <c r="B23" s="294">
        <v>4523.67</v>
      </c>
      <c r="C23" s="294">
        <v>4297</v>
      </c>
      <c r="D23" s="295">
        <v>-227</v>
      </c>
      <c r="E23" s="294">
        <v>451</v>
      </c>
      <c r="F23" s="294">
        <v>399.67</v>
      </c>
      <c r="G23" s="295">
        <v>-51</v>
      </c>
      <c r="H23" s="295">
        <v>318.67</v>
      </c>
      <c r="I23" s="295">
        <v>191</v>
      </c>
      <c r="J23" s="295">
        <v>-128</v>
      </c>
    </row>
    <row r="24" spans="1:10" ht="16.5" customHeight="1">
      <c r="A24" s="118" t="s">
        <v>71</v>
      </c>
      <c r="B24" s="294">
        <v>1643.67</v>
      </c>
      <c r="C24" s="294">
        <v>1481.33</v>
      </c>
      <c r="D24" s="295">
        <v>-162</v>
      </c>
      <c r="E24" s="294">
        <v>178.67</v>
      </c>
      <c r="F24" s="294">
        <v>149.33000000000001</v>
      </c>
      <c r="G24" s="295">
        <v>-29</v>
      </c>
      <c r="H24" s="295">
        <v>111.67</v>
      </c>
      <c r="I24" s="295">
        <v>54.67</v>
      </c>
      <c r="J24" s="295">
        <v>-57</v>
      </c>
    </row>
    <row r="25" spans="1:10" ht="16.5" customHeight="1">
      <c r="A25" s="118" t="s">
        <v>72</v>
      </c>
      <c r="B25" s="294">
        <v>6998</v>
      </c>
      <c r="C25" s="294">
        <v>6429.33</v>
      </c>
      <c r="D25" s="295">
        <v>-569</v>
      </c>
      <c r="E25" s="294">
        <v>863.33</v>
      </c>
      <c r="F25" s="294">
        <v>713.67</v>
      </c>
      <c r="G25" s="295">
        <v>-150</v>
      </c>
      <c r="H25" s="295">
        <v>686.67</v>
      </c>
      <c r="I25" s="295">
        <v>379.67</v>
      </c>
      <c r="J25" s="295">
        <v>-307</v>
      </c>
    </row>
    <row r="26" spans="1:10" ht="16.5" customHeight="1">
      <c r="A26" s="118" t="s">
        <v>73</v>
      </c>
      <c r="B26" s="294">
        <v>2573</v>
      </c>
      <c r="C26" s="294">
        <v>2502.33</v>
      </c>
      <c r="D26" s="295">
        <v>-71</v>
      </c>
      <c r="E26" s="294">
        <v>282.67</v>
      </c>
      <c r="F26" s="294">
        <v>253.33</v>
      </c>
      <c r="G26" s="295">
        <v>-29</v>
      </c>
      <c r="H26" s="295">
        <v>227.33</v>
      </c>
      <c r="I26" s="295">
        <v>111.67</v>
      </c>
      <c r="J26" s="295">
        <v>-116</v>
      </c>
    </row>
    <row r="27" spans="1:10" ht="16.5" customHeight="1">
      <c r="A27" s="118" t="s">
        <v>31</v>
      </c>
      <c r="B27" s="294">
        <v>1908.33</v>
      </c>
      <c r="C27" s="294">
        <v>1877.67</v>
      </c>
      <c r="D27" s="295">
        <v>-31</v>
      </c>
      <c r="E27" s="294">
        <v>151.66999999999999</v>
      </c>
      <c r="F27" s="294">
        <v>148</v>
      </c>
      <c r="G27" s="295">
        <v>-4</v>
      </c>
      <c r="H27" s="295">
        <v>87.33</v>
      </c>
      <c r="I27" s="295">
        <v>88.67</v>
      </c>
      <c r="J27" s="295">
        <v>1</v>
      </c>
    </row>
    <row r="28" spans="1:10" ht="16.5" customHeight="1">
      <c r="A28" s="118" t="s">
        <v>74</v>
      </c>
      <c r="B28" s="294">
        <v>6408.33</v>
      </c>
      <c r="C28" s="294">
        <v>6147.33</v>
      </c>
      <c r="D28" s="295">
        <v>-261</v>
      </c>
      <c r="E28" s="294">
        <v>490</v>
      </c>
      <c r="F28" s="294">
        <v>426.33</v>
      </c>
      <c r="G28" s="295">
        <v>-64</v>
      </c>
      <c r="H28" s="295">
        <v>335.67</v>
      </c>
      <c r="I28" s="295">
        <v>254.67</v>
      </c>
      <c r="J28" s="295">
        <v>-81</v>
      </c>
    </row>
    <row r="29" spans="1:10" ht="16.5" customHeight="1">
      <c r="A29" s="118" t="s">
        <v>75</v>
      </c>
      <c r="B29" s="294">
        <v>2165.33</v>
      </c>
      <c r="C29" s="294">
        <v>2138.67</v>
      </c>
      <c r="D29" s="295">
        <v>-27</v>
      </c>
      <c r="E29" s="294">
        <v>149.33000000000001</v>
      </c>
      <c r="F29" s="294">
        <v>134.66999999999999</v>
      </c>
      <c r="G29" s="295">
        <v>-15</v>
      </c>
      <c r="H29" s="295">
        <v>103.33</v>
      </c>
      <c r="I29" s="295">
        <v>74</v>
      </c>
      <c r="J29" s="295">
        <v>-29</v>
      </c>
    </row>
    <row r="30" spans="1:10" ht="16.5" customHeight="1">
      <c r="A30" s="118" t="s">
        <v>76</v>
      </c>
      <c r="B30" s="294">
        <v>1382</v>
      </c>
      <c r="C30" s="294">
        <v>1256.33</v>
      </c>
      <c r="D30" s="295">
        <v>-126</v>
      </c>
      <c r="E30" s="294">
        <v>118.67</v>
      </c>
      <c r="F30" s="294">
        <v>97.33</v>
      </c>
      <c r="G30" s="295">
        <v>-21</v>
      </c>
      <c r="H30" s="295">
        <v>69.33</v>
      </c>
      <c r="I30" s="295">
        <v>47.67</v>
      </c>
      <c r="J30" s="295">
        <v>-22</v>
      </c>
    </row>
    <row r="31" spans="1:10" ht="16.5" customHeight="1">
      <c r="A31" s="118" t="s">
        <v>77</v>
      </c>
      <c r="B31" s="294">
        <v>2909.67</v>
      </c>
      <c r="C31" s="294">
        <v>2909</v>
      </c>
      <c r="D31" s="295">
        <v>-1</v>
      </c>
      <c r="E31" s="294">
        <v>128.33000000000001</v>
      </c>
      <c r="F31" s="294">
        <v>134.33000000000001</v>
      </c>
      <c r="G31" s="295">
        <v>6</v>
      </c>
      <c r="H31" s="295">
        <v>110.33</v>
      </c>
      <c r="I31" s="295">
        <v>95.67</v>
      </c>
      <c r="J31" s="295">
        <v>-15</v>
      </c>
    </row>
    <row r="32" spans="1:10" ht="16.5" customHeight="1">
      <c r="A32" s="166" t="s">
        <v>78</v>
      </c>
      <c r="B32" s="296">
        <v>587.33000000000004</v>
      </c>
      <c r="C32" s="296">
        <v>555.33000000000004</v>
      </c>
      <c r="D32" s="297">
        <v>-32</v>
      </c>
      <c r="E32" s="296">
        <v>33</v>
      </c>
      <c r="F32" s="296">
        <v>25.33</v>
      </c>
      <c r="G32" s="297">
        <v>-8</v>
      </c>
      <c r="H32" s="297">
        <v>20</v>
      </c>
      <c r="I32" s="297">
        <v>6.33</v>
      </c>
      <c r="J32" s="297">
        <v>-14</v>
      </c>
    </row>
    <row r="33" spans="1:10">
      <c r="A33" s="105" t="s">
        <v>175</v>
      </c>
      <c r="B33" s="107"/>
      <c r="C33" s="108"/>
      <c r="D33" s="108"/>
      <c r="E33" s="111"/>
      <c r="F33" s="105"/>
      <c r="G33" s="107"/>
      <c r="H33" s="108"/>
      <c r="I33" s="108"/>
      <c r="J33" s="111"/>
    </row>
    <row r="35" spans="1:10" s="200" customFormat="1" ht="11.5">
      <c r="A35" s="102" t="s">
        <v>42</v>
      </c>
    </row>
    <row r="36" spans="1:10" s="200" customFormat="1" ht="11.5">
      <c r="A36" s="102" t="s">
        <v>81</v>
      </c>
    </row>
    <row r="37" spans="1:10" s="200" customFormat="1" ht="11.5">
      <c r="A37" s="102" t="s">
        <v>82</v>
      </c>
    </row>
    <row r="38" spans="1:10" s="200" customFormat="1" ht="11.5">
      <c r="A38" s="102" t="s">
        <v>22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DD5F-7F42-45C0-9688-CD0E756A548F}">
  <sheetPr>
    <pageSetUpPr fitToPage="1"/>
  </sheetPr>
  <dimension ref="A1:J38"/>
  <sheetViews>
    <sheetView zoomScaleNormal="100" workbookViewId="0"/>
  </sheetViews>
  <sheetFormatPr baseColWidth="10" defaultColWidth="9.1796875" defaultRowHeight="12.5"/>
  <cols>
    <col min="1" max="1" width="21.54296875" style="118" customWidth="1"/>
    <col min="2" max="2" width="8.81640625" style="118" customWidth="1"/>
    <col min="3" max="3" width="6.81640625" style="118" bestFit="1" customWidth="1"/>
    <col min="4" max="4" width="10.453125" style="128" bestFit="1" customWidth="1"/>
    <col min="5" max="5" width="11.453125" style="118" customWidth="1"/>
    <col min="6" max="6" width="6.81640625" style="118" bestFit="1" customWidth="1"/>
    <col min="7" max="7" width="10.453125" style="128" bestFit="1" customWidth="1"/>
    <col min="8" max="8" width="8.81640625" style="118" bestFit="1" customWidth="1"/>
    <col min="9" max="9" width="6.81640625" style="118" bestFit="1" customWidth="1"/>
    <col min="10" max="10" width="10.453125" style="118" bestFit="1" customWidth="1"/>
    <col min="11" max="16384" width="9.1796875" style="118"/>
  </cols>
  <sheetData>
    <row r="1" spans="1:10" ht="15.5">
      <c r="A1" s="245"/>
    </row>
    <row r="2" spans="1:10" ht="13">
      <c r="A2" s="117" t="s">
        <v>104</v>
      </c>
      <c r="B2" s="339" t="s">
        <v>155</v>
      </c>
      <c r="C2" s="339"/>
      <c r="D2" s="339"/>
      <c r="E2" s="339"/>
      <c r="F2" s="339"/>
      <c r="G2" s="339"/>
      <c r="H2" s="339"/>
      <c r="I2" s="339"/>
      <c r="J2" s="339"/>
    </row>
    <row r="3" spans="1:10" ht="13">
      <c r="A3" s="117"/>
      <c r="B3" s="117"/>
    </row>
    <row r="4" spans="1:10" ht="39" customHeight="1">
      <c r="A4" s="164"/>
      <c r="B4" s="337" t="s">
        <v>37</v>
      </c>
      <c r="C4" s="337"/>
      <c r="D4" s="337"/>
      <c r="E4" s="338" t="s">
        <v>51</v>
      </c>
      <c r="F4" s="338"/>
      <c r="G4" s="338"/>
      <c r="H4" s="338" t="s">
        <v>52</v>
      </c>
      <c r="I4" s="338"/>
      <c r="J4" s="338"/>
    </row>
    <row r="5" spans="1:10" ht="21" customHeight="1">
      <c r="A5" s="164"/>
      <c r="B5" s="199" t="s">
        <v>88</v>
      </c>
      <c r="C5" s="199" t="s">
        <v>89</v>
      </c>
      <c r="D5" s="199" t="s">
        <v>53</v>
      </c>
      <c r="E5" s="199" t="s">
        <v>88</v>
      </c>
      <c r="F5" s="199" t="s">
        <v>89</v>
      </c>
      <c r="G5" s="199" t="s">
        <v>53</v>
      </c>
      <c r="H5" s="199" t="s">
        <v>88</v>
      </c>
      <c r="I5" s="199" t="s">
        <v>89</v>
      </c>
      <c r="J5" s="199" t="s">
        <v>53</v>
      </c>
    </row>
    <row r="6" spans="1:10" ht="15.75" customHeight="1">
      <c r="A6" s="118" t="s">
        <v>4</v>
      </c>
      <c r="B6" s="294">
        <v>70300.67</v>
      </c>
      <c r="C6" s="294">
        <v>63882</v>
      </c>
      <c r="D6" s="295">
        <v>-6419</v>
      </c>
      <c r="E6" s="294">
        <v>7204.67</v>
      </c>
      <c r="F6" s="294">
        <v>5814.67</v>
      </c>
      <c r="G6" s="295">
        <v>-1390</v>
      </c>
      <c r="H6" s="295">
        <v>4410.33</v>
      </c>
      <c r="I6" s="295">
        <v>2628.33</v>
      </c>
      <c r="J6" s="295">
        <v>-1782</v>
      </c>
    </row>
    <row r="7" spans="1:10" ht="20.25" customHeight="1">
      <c r="A7" s="118" t="s">
        <v>54</v>
      </c>
      <c r="B7" s="294">
        <v>11574.33</v>
      </c>
      <c r="C7" s="294">
        <v>10371.33</v>
      </c>
      <c r="D7" s="295">
        <v>-1203</v>
      </c>
      <c r="E7" s="294">
        <v>1312.33</v>
      </c>
      <c r="F7" s="294">
        <v>1081.33</v>
      </c>
      <c r="G7" s="295">
        <v>-231</v>
      </c>
      <c r="H7" s="295">
        <v>717.67</v>
      </c>
      <c r="I7" s="295">
        <v>466.33</v>
      </c>
      <c r="J7" s="295">
        <v>-251</v>
      </c>
    </row>
    <row r="8" spans="1:10" ht="16.5" customHeight="1">
      <c r="A8" s="118" t="s">
        <v>55</v>
      </c>
      <c r="B8" s="294">
        <v>9989.67</v>
      </c>
      <c r="C8" s="294">
        <v>8556</v>
      </c>
      <c r="D8" s="295">
        <v>-1434</v>
      </c>
      <c r="E8" s="294">
        <v>1264.33</v>
      </c>
      <c r="F8" s="294">
        <v>877.33</v>
      </c>
      <c r="G8" s="295">
        <v>-387</v>
      </c>
      <c r="H8" s="295">
        <v>715.33</v>
      </c>
      <c r="I8" s="295">
        <v>390.67</v>
      </c>
      <c r="J8" s="295">
        <v>-325</v>
      </c>
    </row>
    <row r="9" spans="1:10" ht="16.5" customHeight="1">
      <c r="A9" s="118" t="s">
        <v>56</v>
      </c>
      <c r="B9" s="294">
        <v>3872.67</v>
      </c>
      <c r="C9" s="294">
        <v>3653</v>
      </c>
      <c r="D9" s="295">
        <v>-220</v>
      </c>
      <c r="E9" s="294">
        <v>492</v>
      </c>
      <c r="F9" s="294">
        <v>422.33</v>
      </c>
      <c r="G9" s="295">
        <v>-70</v>
      </c>
      <c r="H9" s="295">
        <v>304</v>
      </c>
      <c r="I9" s="295">
        <v>211.33</v>
      </c>
      <c r="J9" s="295">
        <v>-93</v>
      </c>
    </row>
    <row r="10" spans="1:10" ht="16.5" customHeight="1">
      <c r="A10" s="118" t="s">
        <v>57</v>
      </c>
      <c r="B10" s="294">
        <v>306</v>
      </c>
      <c r="C10" s="294">
        <v>274</v>
      </c>
      <c r="D10" s="295">
        <v>-32</v>
      </c>
      <c r="E10" s="294">
        <v>33.67</v>
      </c>
      <c r="F10" s="294">
        <v>28.33</v>
      </c>
      <c r="G10" s="295">
        <v>-5</v>
      </c>
      <c r="H10" s="295">
        <v>19</v>
      </c>
      <c r="I10" s="295">
        <v>10</v>
      </c>
      <c r="J10" s="295">
        <v>-9</v>
      </c>
    </row>
    <row r="11" spans="1:10" ht="16.5" customHeight="1">
      <c r="A11" s="118" t="s">
        <v>58</v>
      </c>
      <c r="B11" s="294">
        <v>1171</v>
      </c>
      <c r="C11" s="294">
        <v>1068.33</v>
      </c>
      <c r="D11" s="295">
        <v>-103</v>
      </c>
      <c r="E11" s="294">
        <v>112</v>
      </c>
      <c r="F11" s="294">
        <v>95.33</v>
      </c>
      <c r="G11" s="295">
        <v>-17</v>
      </c>
      <c r="H11" s="295">
        <v>68</v>
      </c>
      <c r="I11" s="295">
        <v>38.67</v>
      </c>
      <c r="J11" s="295">
        <v>-29</v>
      </c>
    </row>
    <row r="12" spans="1:10" ht="16.5" customHeight="1">
      <c r="A12" s="118" t="s">
        <v>59</v>
      </c>
      <c r="B12" s="294">
        <v>337</v>
      </c>
      <c r="C12" s="294">
        <v>303.67</v>
      </c>
      <c r="D12" s="295">
        <v>-33</v>
      </c>
      <c r="E12" s="294">
        <v>34.67</v>
      </c>
      <c r="F12" s="294">
        <v>28</v>
      </c>
      <c r="G12" s="295">
        <v>-7</v>
      </c>
      <c r="H12" s="295">
        <v>16</v>
      </c>
      <c r="I12" s="295">
        <v>11</v>
      </c>
      <c r="J12" s="295">
        <v>-5</v>
      </c>
    </row>
    <row r="13" spans="1:10" ht="16.5" customHeight="1">
      <c r="A13" s="118" t="s">
        <v>60</v>
      </c>
      <c r="B13" s="294">
        <v>367</v>
      </c>
      <c r="C13" s="294">
        <v>335.33</v>
      </c>
      <c r="D13" s="295">
        <v>-32</v>
      </c>
      <c r="E13" s="294">
        <v>37.33</v>
      </c>
      <c r="F13" s="294">
        <v>36.67</v>
      </c>
      <c r="G13" s="295">
        <v>-1</v>
      </c>
      <c r="H13" s="295">
        <v>20.67</v>
      </c>
      <c r="I13" s="295">
        <v>11</v>
      </c>
      <c r="J13" s="295">
        <v>-10</v>
      </c>
    </row>
    <row r="14" spans="1:10" ht="16.5" customHeight="1">
      <c r="A14" s="118" t="s">
        <v>61</v>
      </c>
      <c r="B14" s="294">
        <v>365.67</v>
      </c>
      <c r="C14" s="294">
        <v>322.33</v>
      </c>
      <c r="D14" s="295">
        <v>-43</v>
      </c>
      <c r="E14" s="294">
        <v>45</v>
      </c>
      <c r="F14" s="294">
        <v>35.33</v>
      </c>
      <c r="G14" s="295">
        <v>-10</v>
      </c>
      <c r="H14" s="295">
        <v>32</v>
      </c>
      <c r="I14" s="295">
        <v>14.33</v>
      </c>
      <c r="J14" s="295">
        <v>-18</v>
      </c>
    </row>
    <row r="15" spans="1:10" ht="16.5" customHeight="1">
      <c r="A15" s="118" t="s">
        <v>62</v>
      </c>
      <c r="B15" s="294">
        <v>1016.33</v>
      </c>
      <c r="C15" s="294">
        <v>951</v>
      </c>
      <c r="D15" s="295">
        <v>-65</v>
      </c>
      <c r="E15" s="294">
        <v>92.67</v>
      </c>
      <c r="F15" s="294">
        <v>84.67</v>
      </c>
      <c r="G15" s="295">
        <v>-8</v>
      </c>
      <c r="H15" s="295">
        <v>50</v>
      </c>
      <c r="I15" s="295">
        <v>31</v>
      </c>
      <c r="J15" s="295">
        <v>-19</v>
      </c>
    </row>
    <row r="16" spans="1:10" ht="16.5" customHeight="1">
      <c r="A16" s="118" t="s">
        <v>63</v>
      </c>
      <c r="B16" s="294">
        <v>2645</v>
      </c>
      <c r="C16" s="294">
        <v>2530.67</v>
      </c>
      <c r="D16" s="295">
        <v>-114</v>
      </c>
      <c r="E16" s="294">
        <v>236</v>
      </c>
      <c r="F16" s="294">
        <v>200.67</v>
      </c>
      <c r="G16" s="295">
        <v>-35</v>
      </c>
      <c r="H16" s="295">
        <v>167.67</v>
      </c>
      <c r="I16" s="295">
        <v>95.67</v>
      </c>
      <c r="J16" s="295">
        <v>-72</v>
      </c>
    </row>
    <row r="17" spans="1:10" ht="16.5" customHeight="1">
      <c r="A17" s="118" t="s">
        <v>64</v>
      </c>
      <c r="B17" s="294">
        <v>2291.67</v>
      </c>
      <c r="C17" s="294">
        <v>2051.33</v>
      </c>
      <c r="D17" s="295">
        <v>-240</v>
      </c>
      <c r="E17" s="294">
        <v>213</v>
      </c>
      <c r="F17" s="294">
        <v>167.33</v>
      </c>
      <c r="G17" s="295">
        <v>-46</v>
      </c>
      <c r="H17" s="295">
        <v>98.67</v>
      </c>
      <c r="I17" s="295">
        <v>40</v>
      </c>
      <c r="J17" s="295">
        <v>-59</v>
      </c>
    </row>
    <row r="18" spans="1:10" ht="16.5" customHeight="1">
      <c r="A18" s="118" t="s">
        <v>65</v>
      </c>
      <c r="B18" s="294">
        <v>1590.33</v>
      </c>
      <c r="C18" s="294">
        <v>1432.33</v>
      </c>
      <c r="D18" s="295">
        <v>-158</v>
      </c>
      <c r="E18" s="294">
        <v>232</v>
      </c>
      <c r="F18" s="294">
        <v>202.67</v>
      </c>
      <c r="G18" s="295">
        <v>-29</v>
      </c>
      <c r="H18" s="295">
        <v>141.66999999999999</v>
      </c>
      <c r="I18" s="295">
        <v>102.67</v>
      </c>
      <c r="J18" s="295">
        <v>-39</v>
      </c>
    </row>
    <row r="19" spans="1:10" ht="16.5" customHeight="1">
      <c r="A19" s="118" t="s">
        <v>66</v>
      </c>
      <c r="B19" s="294">
        <v>2600</v>
      </c>
      <c r="C19" s="294">
        <v>2391.67</v>
      </c>
      <c r="D19" s="295">
        <v>-208</v>
      </c>
      <c r="E19" s="294">
        <v>248</v>
      </c>
      <c r="F19" s="294">
        <v>202.67</v>
      </c>
      <c r="G19" s="295">
        <v>-45</v>
      </c>
      <c r="H19" s="295">
        <v>174.67</v>
      </c>
      <c r="I19" s="295">
        <v>86</v>
      </c>
      <c r="J19" s="295">
        <v>-89</v>
      </c>
    </row>
    <row r="20" spans="1:10" ht="16.5" customHeight="1">
      <c r="A20" s="118" t="s">
        <v>67</v>
      </c>
      <c r="B20" s="294">
        <v>743.67</v>
      </c>
      <c r="C20" s="294">
        <v>633.66999999999996</v>
      </c>
      <c r="D20" s="295">
        <v>-110</v>
      </c>
      <c r="E20" s="294">
        <v>87</v>
      </c>
      <c r="F20" s="294">
        <v>66</v>
      </c>
      <c r="G20" s="295">
        <v>-21</v>
      </c>
      <c r="H20" s="295">
        <v>49.33</v>
      </c>
      <c r="I20" s="295">
        <v>24.67</v>
      </c>
      <c r="J20" s="295">
        <v>-25</v>
      </c>
    </row>
    <row r="21" spans="1:10" ht="16.5" customHeight="1">
      <c r="A21" s="118" t="s">
        <v>68</v>
      </c>
      <c r="B21" s="294">
        <v>480.67</v>
      </c>
      <c r="C21" s="294">
        <v>414</v>
      </c>
      <c r="D21" s="295">
        <v>-67</v>
      </c>
      <c r="E21" s="294">
        <v>51.67</v>
      </c>
      <c r="F21" s="294">
        <v>39</v>
      </c>
      <c r="G21" s="295">
        <v>-13</v>
      </c>
      <c r="H21" s="295">
        <v>25</v>
      </c>
      <c r="I21" s="295">
        <v>8</v>
      </c>
      <c r="J21" s="295">
        <v>-17</v>
      </c>
    </row>
    <row r="22" spans="1:10" ht="16.5" customHeight="1">
      <c r="A22" s="118" t="s">
        <v>69</v>
      </c>
      <c r="B22" s="294">
        <v>130.33000000000001</v>
      </c>
      <c r="C22" s="294">
        <v>123</v>
      </c>
      <c r="D22" s="295">
        <v>-7</v>
      </c>
      <c r="E22" s="294">
        <v>10</v>
      </c>
      <c r="F22" s="294">
        <v>9.67</v>
      </c>
      <c r="G22" s="295">
        <v>0</v>
      </c>
      <c r="H22" s="295">
        <v>7.67</v>
      </c>
      <c r="I22" s="295">
        <v>9</v>
      </c>
      <c r="J22" s="295">
        <v>1</v>
      </c>
    </row>
    <row r="23" spans="1:10" ht="16.5" customHeight="1">
      <c r="A23" s="118" t="s">
        <v>70</v>
      </c>
      <c r="B23" s="294">
        <v>4484.33</v>
      </c>
      <c r="C23" s="294">
        <v>4147.67</v>
      </c>
      <c r="D23" s="295">
        <v>-337</v>
      </c>
      <c r="E23" s="294">
        <v>421</v>
      </c>
      <c r="F23" s="294">
        <v>356.33</v>
      </c>
      <c r="G23" s="295">
        <v>-65</v>
      </c>
      <c r="H23" s="295">
        <v>273</v>
      </c>
      <c r="I23" s="295">
        <v>164.67</v>
      </c>
      <c r="J23" s="295">
        <v>-108</v>
      </c>
    </row>
    <row r="24" spans="1:10" ht="16.5" customHeight="1">
      <c r="A24" s="118" t="s">
        <v>71</v>
      </c>
      <c r="B24" s="294">
        <v>1618.67</v>
      </c>
      <c r="C24" s="294">
        <v>1435.33</v>
      </c>
      <c r="D24" s="295">
        <v>-183</v>
      </c>
      <c r="E24" s="294">
        <v>165.67</v>
      </c>
      <c r="F24" s="294">
        <v>136</v>
      </c>
      <c r="G24" s="295">
        <v>-30</v>
      </c>
      <c r="H24" s="295">
        <v>85</v>
      </c>
      <c r="I24" s="295">
        <v>43.67</v>
      </c>
      <c r="J24" s="295">
        <v>-41</v>
      </c>
    </row>
    <row r="25" spans="1:10" ht="16.5" customHeight="1">
      <c r="A25" s="118" t="s">
        <v>72</v>
      </c>
      <c r="B25" s="294">
        <v>6921.33</v>
      </c>
      <c r="C25" s="294">
        <v>6048.33</v>
      </c>
      <c r="D25" s="295">
        <v>-873</v>
      </c>
      <c r="E25" s="294">
        <v>837.33</v>
      </c>
      <c r="F25" s="294">
        <v>622</v>
      </c>
      <c r="G25" s="295">
        <v>-215</v>
      </c>
      <c r="H25" s="295">
        <v>631.33000000000004</v>
      </c>
      <c r="I25" s="295">
        <v>312</v>
      </c>
      <c r="J25" s="295">
        <v>-319</v>
      </c>
    </row>
    <row r="26" spans="1:10" ht="16.5" customHeight="1">
      <c r="A26" s="118" t="s">
        <v>73</v>
      </c>
      <c r="B26" s="294">
        <v>2576</v>
      </c>
      <c r="C26" s="294">
        <v>2451.33</v>
      </c>
      <c r="D26" s="295">
        <v>-125</v>
      </c>
      <c r="E26" s="294">
        <v>263.33</v>
      </c>
      <c r="F26" s="294">
        <v>227</v>
      </c>
      <c r="G26" s="295">
        <v>-36</v>
      </c>
      <c r="H26" s="295">
        <v>205.33</v>
      </c>
      <c r="I26" s="295">
        <v>98</v>
      </c>
      <c r="J26" s="295">
        <v>-107</v>
      </c>
    </row>
    <row r="27" spans="1:10" ht="16.5" customHeight="1">
      <c r="A27" s="118" t="s">
        <v>31</v>
      </c>
      <c r="B27" s="294">
        <v>1901.33</v>
      </c>
      <c r="C27" s="294">
        <v>1790.33</v>
      </c>
      <c r="D27" s="295">
        <v>-111</v>
      </c>
      <c r="E27" s="294">
        <v>147.66999999999999</v>
      </c>
      <c r="F27" s="294">
        <v>139.33000000000001</v>
      </c>
      <c r="G27" s="295">
        <v>-8</v>
      </c>
      <c r="H27" s="295">
        <v>79</v>
      </c>
      <c r="I27" s="295">
        <v>75.33</v>
      </c>
      <c r="J27" s="295">
        <v>-4</v>
      </c>
    </row>
    <row r="28" spans="1:10" ht="16.5" customHeight="1">
      <c r="A28" s="118" t="s">
        <v>74</v>
      </c>
      <c r="B28" s="294">
        <v>6334.67</v>
      </c>
      <c r="C28" s="294">
        <v>5957.67</v>
      </c>
      <c r="D28" s="295">
        <v>-377</v>
      </c>
      <c r="E28" s="294">
        <v>455.67</v>
      </c>
      <c r="F28" s="294">
        <v>382.33</v>
      </c>
      <c r="G28" s="295">
        <v>-73</v>
      </c>
      <c r="H28" s="295">
        <v>272</v>
      </c>
      <c r="I28" s="295">
        <v>206</v>
      </c>
      <c r="J28" s="295">
        <v>-66</v>
      </c>
    </row>
    <row r="29" spans="1:10" ht="16.5" customHeight="1">
      <c r="A29" s="118" t="s">
        <v>75</v>
      </c>
      <c r="B29" s="294">
        <v>2154</v>
      </c>
      <c r="C29" s="294">
        <v>2088.33</v>
      </c>
      <c r="D29" s="295">
        <v>-66</v>
      </c>
      <c r="E29" s="294">
        <v>143</v>
      </c>
      <c r="F29" s="294">
        <v>123.67</v>
      </c>
      <c r="G29" s="295">
        <v>-19</v>
      </c>
      <c r="H29" s="295">
        <v>90.67</v>
      </c>
      <c r="I29" s="295">
        <v>65</v>
      </c>
      <c r="J29" s="295">
        <v>-26</v>
      </c>
    </row>
    <row r="30" spans="1:10" ht="16.5" customHeight="1">
      <c r="A30" s="118" t="s">
        <v>76</v>
      </c>
      <c r="B30" s="294">
        <v>1381.67</v>
      </c>
      <c r="C30" s="294">
        <v>1234.67</v>
      </c>
      <c r="D30" s="295">
        <v>-147</v>
      </c>
      <c r="E30" s="294">
        <v>115</v>
      </c>
      <c r="F30" s="294">
        <v>94.33</v>
      </c>
      <c r="G30" s="295">
        <v>-21</v>
      </c>
      <c r="H30" s="295">
        <v>67.33</v>
      </c>
      <c r="I30" s="295">
        <v>45.33</v>
      </c>
      <c r="J30" s="295">
        <v>-22</v>
      </c>
    </row>
    <row r="31" spans="1:10" ht="16.5" customHeight="1">
      <c r="A31" s="118" t="s">
        <v>77</v>
      </c>
      <c r="B31" s="294">
        <v>2880.67</v>
      </c>
      <c r="C31" s="294">
        <v>2778</v>
      </c>
      <c r="D31" s="295">
        <v>-103</v>
      </c>
      <c r="E31" s="294">
        <v>122.67</v>
      </c>
      <c r="F31" s="294">
        <v>123.67</v>
      </c>
      <c r="G31" s="295">
        <v>1</v>
      </c>
      <c r="H31" s="295">
        <v>92.67</v>
      </c>
      <c r="I31" s="295">
        <v>80.67</v>
      </c>
      <c r="J31" s="295">
        <v>-12</v>
      </c>
    </row>
    <row r="32" spans="1:10" ht="16.5" customHeight="1">
      <c r="A32" s="166" t="s">
        <v>78</v>
      </c>
      <c r="B32" s="296">
        <v>584.33000000000004</v>
      </c>
      <c r="C32" s="296">
        <v>541.33000000000004</v>
      </c>
      <c r="D32" s="297">
        <v>-43</v>
      </c>
      <c r="E32" s="296">
        <v>32.33</v>
      </c>
      <c r="F32" s="296">
        <v>21.67</v>
      </c>
      <c r="G32" s="297">
        <v>-11</v>
      </c>
      <c r="H32" s="297">
        <v>17.670000000000002</v>
      </c>
      <c r="I32" s="297">
        <v>4.67</v>
      </c>
      <c r="J32" s="297">
        <v>-13</v>
      </c>
    </row>
    <row r="33" spans="1:10">
      <c r="A33" s="105" t="s">
        <v>175</v>
      </c>
      <c r="B33" s="107"/>
      <c r="C33" s="108"/>
      <c r="D33" s="108"/>
      <c r="E33" s="111"/>
      <c r="F33" s="105"/>
      <c r="G33" s="107"/>
      <c r="H33" s="108"/>
      <c r="I33" s="108"/>
      <c r="J33" s="111"/>
    </row>
    <row r="35" spans="1:10" s="200" customFormat="1" ht="11.5">
      <c r="A35" s="102" t="s">
        <v>42</v>
      </c>
    </row>
    <row r="36" spans="1:10" s="200" customFormat="1" ht="11.5">
      <c r="A36" s="102" t="s">
        <v>81</v>
      </c>
    </row>
    <row r="37" spans="1:10" s="200" customFormat="1" ht="11.5">
      <c r="A37" s="102" t="s">
        <v>82</v>
      </c>
    </row>
    <row r="38" spans="1:10" s="200" customFormat="1" ht="11.5">
      <c r="A38" s="102" t="s">
        <v>22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C8C8-CD7B-45AA-B078-4B4BCED6B623}">
  <sheetPr>
    <pageSetUpPr fitToPage="1"/>
  </sheetPr>
  <dimension ref="A1:J38"/>
  <sheetViews>
    <sheetView topLeftCell="A12" zoomScaleNormal="100" workbookViewId="0">
      <selection activeCell="F32" sqref="F32"/>
    </sheetView>
  </sheetViews>
  <sheetFormatPr baseColWidth="10" defaultColWidth="9.1796875" defaultRowHeight="12.5"/>
  <cols>
    <col min="1" max="1" width="21.54296875" style="118" customWidth="1"/>
    <col min="2" max="2" width="8.81640625" style="118" customWidth="1"/>
    <col min="3" max="3" width="6.81640625" style="118" bestFit="1" customWidth="1"/>
    <col min="4" max="4" width="10.453125" style="128" bestFit="1" customWidth="1"/>
    <col min="5" max="5" width="11.453125" style="118" customWidth="1"/>
    <col min="6" max="6" width="6.81640625" style="118" bestFit="1" customWidth="1"/>
    <col min="7" max="7" width="10.453125" style="128" bestFit="1" customWidth="1"/>
    <col min="8" max="8" width="8.81640625" style="118" bestFit="1" customWidth="1"/>
    <col min="9" max="9" width="6.81640625" style="118" bestFit="1" customWidth="1"/>
    <col min="10" max="10" width="10.453125" style="118" bestFit="1" customWidth="1"/>
    <col min="11" max="16384" width="9.1796875" style="118"/>
  </cols>
  <sheetData>
    <row r="1" spans="1:10" ht="15.5">
      <c r="A1" s="245"/>
    </row>
    <row r="2" spans="1:10" ht="13">
      <c r="A2" s="117" t="s">
        <v>105</v>
      </c>
      <c r="B2" s="339" t="s">
        <v>156</v>
      </c>
      <c r="C2" s="339"/>
      <c r="D2" s="339"/>
      <c r="E2" s="339"/>
      <c r="F2" s="339"/>
      <c r="G2" s="339"/>
      <c r="H2" s="339"/>
      <c r="I2" s="339"/>
      <c r="J2" s="339"/>
    </row>
    <row r="3" spans="1:10" ht="13">
      <c r="A3" s="117"/>
      <c r="B3" s="117"/>
    </row>
    <row r="4" spans="1:10" ht="39" customHeight="1">
      <c r="A4" s="164"/>
      <c r="B4" s="337" t="s">
        <v>37</v>
      </c>
      <c r="C4" s="337"/>
      <c r="D4" s="337"/>
      <c r="E4" s="338" t="s">
        <v>51</v>
      </c>
      <c r="F4" s="338"/>
      <c r="G4" s="338"/>
      <c r="H4" s="338" t="s">
        <v>52</v>
      </c>
      <c r="I4" s="338"/>
      <c r="J4" s="338"/>
    </row>
    <row r="5" spans="1:10" ht="21" customHeight="1">
      <c r="A5" s="164"/>
      <c r="B5" s="199" t="s">
        <v>88</v>
      </c>
      <c r="C5" s="199" t="s">
        <v>89</v>
      </c>
      <c r="D5" s="199" t="s">
        <v>53</v>
      </c>
      <c r="E5" s="199" t="s">
        <v>88</v>
      </c>
      <c r="F5" s="199" t="s">
        <v>89</v>
      </c>
      <c r="G5" s="199" t="s">
        <v>53</v>
      </c>
      <c r="H5" s="199" t="s">
        <v>88</v>
      </c>
      <c r="I5" s="199" t="s">
        <v>89</v>
      </c>
      <c r="J5" s="199" t="s">
        <v>53</v>
      </c>
    </row>
    <row r="6" spans="1:10" ht="15.75" customHeight="1">
      <c r="A6" s="118" t="s">
        <v>4</v>
      </c>
      <c r="B6" s="294">
        <v>71740.67</v>
      </c>
      <c r="C6" s="294">
        <v>69251</v>
      </c>
      <c r="D6" s="295">
        <v>-2490</v>
      </c>
      <c r="E6" s="294">
        <v>7877.33</v>
      </c>
      <c r="F6" s="294">
        <v>6985.33</v>
      </c>
      <c r="G6" s="295">
        <v>-892</v>
      </c>
      <c r="H6" s="295">
        <v>5652</v>
      </c>
      <c r="I6" s="295">
        <v>3786</v>
      </c>
      <c r="J6" s="295">
        <v>-1866</v>
      </c>
    </row>
    <row r="7" spans="1:10" ht="20.25" customHeight="1">
      <c r="A7" s="118" t="s">
        <v>54</v>
      </c>
      <c r="B7" s="294">
        <v>11820.33</v>
      </c>
      <c r="C7" s="294">
        <v>11378</v>
      </c>
      <c r="D7" s="295">
        <v>-442</v>
      </c>
      <c r="E7" s="294">
        <v>1438.67</v>
      </c>
      <c r="F7" s="294">
        <v>1284.67</v>
      </c>
      <c r="G7" s="295">
        <v>-154</v>
      </c>
      <c r="H7" s="295">
        <v>954</v>
      </c>
      <c r="I7" s="295">
        <v>683.67</v>
      </c>
      <c r="J7" s="295">
        <v>-270</v>
      </c>
    </row>
    <row r="8" spans="1:10" ht="16.5" customHeight="1">
      <c r="A8" s="118" t="s">
        <v>55</v>
      </c>
      <c r="B8" s="294">
        <v>10277</v>
      </c>
      <c r="C8" s="294">
        <v>9432</v>
      </c>
      <c r="D8" s="295">
        <v>-845</v>
      </c>
      <c r="E8" s="294">
        <v>1414</v>
      </c>
      <c r="F8" s="294">
        <v>1104.33</v>
      </c>
      <c r="G8" s="295">
        <v>-310</v>
      </c>
      <c r="H8" s="295">
        <v>950</v>
      </c>
      <c r="I8" s="295">
        <v>593</v>
      </c>
      <c r="J8" s="295">
        <v>-357</v>
      </c>
    </row>
    <row r="9" spans="1:10" ht="16.5" customHeight="1">
      <c r="A9" s="118" t="s">
        <v>56</v>
      </c>
      <c r="B9" s="294">
        <v>3889</v>
      </c>
      <c r="C9" s="294">
        <v>3782</v>
      </c>
      <c r="D9" s="295">
        <v>-107</v>
      </c>
      <c r="E9" s="294">
        <v>523.66999999999996</v>
      </c>
      <c r="F9" s="294">
        <v>470.67</v>
      </c>
      <c r="G9" s="295">
        <v>-53</v>
      </c>
      <c r="H9" s="295">
        <v>345</v>
      </c>
      <c r="I9" s="295">
        <v>261.67</v>
      </c>
      <c r="J9" s="295">
        <v>-83</v>
      </c>
    </row>
    <row r="10" spans="1:10" ht="16.5" customHeight="1">
      <c r="A10" s="118" t="s">
        <v>57</v>
      </c>
      <c r="B10" s="294">
        <v>308</v>
      </c>
      <c r="C10" s="294">
        <v>298.33</v>
      </c>
      <c r="D10" s="295">
        <v>-10</v>
      </c>
      <c r="E10" s="294">
        <v>33.33</v>
      </c>
      <c r="F10" s="294">
        <v>25.33</v>
      </c>
      <c r="G10" s="295">
        <v>-8</v>
      </c>
      <c r="H10" s="295">
        <v>20</v>
      </c>
      <c r="I10" s="295">
        <v>9.67</v>
      </c>
      <c r="J10" s="295">
        <v>-10</v>
      </c>
    </row>
    <row r="11" spans="1:10" ht="16.5" customHeight="1">
      <c r="A11" s="118" t="s">
        <v>58</v>
      </c>
      <c r="B11" s="294">
        <v>1207.67</v>
      </c>
      <c r="C11" s="294">
        <v>1148.67</v>
      </c>
      <c r="D11" s="295">
        <v>-59</v>
      </c>
      <c r="E11" s="294">
        <v>139.33000000000001</v>
      </c>
      <c r="F11" s="294">
        <v>139.66999999999999</v>
      </c>
      <c r="G11" s="295">
        <v>0</v>
      </c>
      <c r="H11" s="295">
        <v>114.33</v>
      </c>
      <c r="I11" s="295">
        <v>71</v>
      </c>
      <c r="J11" s="295">
        <v>-43</v>
      </c>
    </row>
    <row r="12" spans="1:10" ht="16.5" customHeight="1">
      <c r="A12" s="118" t="s">
        <v>59</v>
      </c>
      <c r="B12" s="294">
        <v>335.67</v>
      </c>
      <c r="C12" s="294">
        <v>328.67</v>
      </c>
      <c r="D12" s="295">
        <v>-7</v>
      </c>
      <c r="E12" s="294">
        <v>37</v>
      </c>
      <c r="F12" s="294">
        <v>36.67</v>
      </c>
      <c r="G12" s="295">
        <v>0</v>
      </c>
      <c r="H12" s="295">
        <v>16.329999999999998</v>
      </c>
      <c r="I12" s="295">
        <v>16.329999999999998</v>
      </c>
      <c r="J12" s="295">
        <v>0</v>
      </c>
    </row>
    <row r="13" spans="1:10" ht="16.5" customHeight="1">
      <c r="A13" s="118" t="s">
        <v>60</v>
      </c>
      <c r="B13" s="294">
        <v>373.67</v>
      </c>
      <c r="C13" s="294">
        <v>359</v>
      </c>
      <c r="D13" s="295">
        <v>-15</v>
      </c>
      <c r="E13" s="294">
        <v>37.67</v>
      </c>
      <c r="F13" s="294">
        <v>34.67</v>
      </c>
      <c r="G13" s="295">
        <v>-3</v>
      </c>
      <c r="H13" s="295">
        <v>24.33</v>
      </c>
      <c r="I13" s="295">
        <v>12</v>
      </c>
      <c r="J13" s="295">
        <v>-12</v>
      </c>
    </row>
    <row r="14" spans="1:10" ht="16.5" customHeight="1">
      <c r="A14" s="118" t="s">
        <v>61</v>
      </c>
      <c r="B14" s="294">
        <v>364.67</v>
      </c>
      <c r="C14" s="294">
        <v>339.67</v>
      </c>
      <c r="D14" s="295">
        <v>-25</v>
      </c>
      <c r="E14" s="294">
        <v>44</v>
      </c>
      <c r="F14" s="294">
        <v>37.67</v>
      </c>
      <c r="G14" s="295">
        <v>-6</v>
      </c>
      <c r="H14" s="295">
        <v>30.67</v>
      </c>
      <c r="I14" s="295">
        <v>16</v>
      </c>
      <c r="J14" s="295">
        <v>-15</v>
      </c>
    </row>
    <row r="15" spans="1:10" ht="16.5" customHeight="1">
      <c r="A15" s="118" t="s">
        <v>62</v>
      </c>
      <c r="B15" s="294">
        <v>1019.67</v>
      </c>
      <c r="C15" s="294">
        <v>993.33</v>
      </c>
      <c r="D15" s="295">
        <v>-26</v>
      </c>
      <c r="E15" s="294">
        <v>88.33</v>
      </c>
      <c r="F15" s="294">
        <v>80.67</v>
      </c>
      <c r="G15" s="295">
        <v>-8</v>
      </c>
      <c r="H15" s="295">
        <v>34.67</v>
      </c>
      <c r="I15" s="295">
        <v>26.33</v>
      </c>
      <c r="J15" s="295">
        <v>-8</v>
      </c>
    </row>
    <row r="16" spans="1:10" ht="16.5" customHeight="1">
      <c r="A16" s="118" t="s">
        <v>63</v>
      </c>
      <c r="B16" s="294">
        <v>2691.67</v>
      </c>
      <c r="C16" s="294">
        <v>2757</v>
      </c>
      <c r="D16" s="295">
        <v>65</v>
      </c>
      <c r="E16" s="294">
        <v>195.33</v>
      </c>
      <c r="F16" s="294">
        <v>190.33</v>
      </c>
      <c r="G16" s="295">
        <v>-5</v>
      </c>
      <c r="H16" s="295">
        <v>152.66999999999999</v>
      </c>
      <c r="I16" s="295">
        <v>108.67</v>
      </c>
      <c r="J16" s="295">
        <v>-44</v>
      </c>
    </row>
    <row r="17" spans="1:10" ht="16.5" customHeight="1">
      <c r="A17" s="118" t="s">
        <v>64</v>
      </c>
      <c r="B17" s="294">
        <v>2331.67</v>
      </c>
      <c r="C17" s="294">
        <v>2234.33</v>
      </c>
      <c r="D17" s="295">
        <v>-97</v>
      </c>
      <c r="E17" s="294">
        <v>213.33</v>
      </c>
      <c r="F17" s="294">
        <v>179.67</v>
      </c>
      <c r="G17" s="295">
        <v>-34</v>
      </c>
      <c r="H17" s="295">
        <v>137.33000000000001</v>
      </c>
      <c r="I17" s="295">
        <v>65.33</v>
      </c>
      <c r="J17" s="295">
        <v>-72</v>
      </c>
    </row>
    <row r="18" spans="1:10" ht="16.5" customHeight="1">
      <c r="A18" s="118" t="s">
        <v>65</v>
      </c>
      <c r="B18" s="294">
        <v>1609.33</v>
      </c>
      <c r="C18" s="294">
        <v>1527.33</v>
      </c>
      <c r="D18" s="295">
        <v>-82</v>
      </c>
      <c r="E18" s="294">
        <v>211.33</v>
      </c>
      <c r="F18" s="294">
        <v>188.67</v>
      </c>
      <c r="G18" s="295">
        <v>-23</v>
      </c>
      <c r="H18" s="295">
        <v>147.33000000000001</v>
      </c>
      <c r="I18" s="295">
        <v>110.33</v>
      </c>
      <c r="J18" s="295">
        <v>-37</v>
      </c>
    </row>
    <row r="19" spans="1:10" ht="16.5" customHeight="1">
      <c r="A19" s="118" t="s">
        <v>66</v>
      </c>
      <c r="B19" s="294">
        <v>2578.67</v>
      </c>
      <c r="C19" s="294">
        <v>2466</v>
      </c>
      <c r="D19" s="295">
        <v>-113</v>
      </c>
      <c r="E19" s="294">
        <v>267.33</v>
      </c>
      <c r="F19" s="294">
        <v>233.67</v>
      </c>
      <c r="G19" s="295">
        <v>-34</v>
      </c>
      <c r="H19" s="295">
        <v>179.67</v>
      </c>
      <c r="I19" s="295">
        <v>109</v>
      </c>
      <c r="J19" s="295">
        <v>-71</v>
      </c>
    </row>
    <row r="20" spans="1:10" ht="16.5" customHeight="1">
      <c r="A20" s="118" t="s">
        <v>67</v>
      </c>
      <c r="B20" s="294">
        <v>764.67</v>
      </c>
      <c r="C20" s="294">
        <v>702</v>
      </c>
      <c r="D20" s="295">
        <v>-63</v>
      </c>
      <c r="E20" s="294">
        <v>103</v>
      </c>
      <c r="F20" s="294">
        <v>80</v>
      </c>
      <c r="G20" s="295">
        <v>-23</v>
      </c>
      <c r="H20" s="295">
        <v>62</v>
      </c>
      <c r="I20" s="295">
        <v>28.67</v>
      </c>
      <c r="J20" s="295">
        <v>-33</v>
      </c>
    </row>
    <row r="21" spans="1:10" ht="16.5" customHeight="1">
      <c r="A21" s="118" t="s">
        <v>68</v>
      </c>
      <c r="B21" s="294">
        <v>502.67</v>
      </c>
      <c r="C21" s="294">
        <v>471.33</v>
      </c>
      <c r="D21" s="295">
        <v>-31</v>
      </c>
      <c r="E21" s="294">
        <v>55.33</v>
      </c>
      <c r="F21" s="294">
        <v>53.33</v>
      </c>
      <c r="G21" s="295">
        <v>-2</v>
      </c>
      <c r="H21" s="295">
        <v>39</v>
      </c>
      <c r="I21" s="295">
        <v>25.33</v>
      </c>
      <c r="J21" s="295">
        <v>-14</v>
      </c>
    </row>
    <row r="22" spans="1:10" ht="16.5" customHeight="1">
      <c r="A22" s="118" t="s">
        <v>69</v>
      </c>
      <c r="B22" s="294">
        <v>134.33000000000001</v>
      </c>
      <c r="C22" s="294">
        <v>148.33000000000001</v>
      </c>
      <c r="D22" s="295">
        <v>14</v>
      </c>
      <c r="E22" s="294">
        <v>11.33</v>
      </c>
      <c r="F22" s="294">
        <v>13</v>
      </c>
      <c r="G22" s="295">
        <v>2</v>
      </c>
      <c r="H22" s="295">
        <v>12.67</v>
      </c>
      <c r="I22" s="295">
        <v>13.33</v>
      </c>
      <c r="J22" s="295">
        <v>1</v>
      </c>
    </row>
    <row r="23" spans="1:10" ht="16.5" customHeight="1">
      <c r="A23" s="118" t="s">
        <v>70</v>
      </c>
      <c r="B23" s="294">
        <v>4611</v>
      </c>
      <c r="C23" s="294">
        <v>4503</v>
      </c>
      <c r="D23" s="295">
        <v>-108</v>
      </c>
      <c r="E23" s="294">
        <v>515.66999999999996</v>
      </c>
      <c r="F23" s="294">
        <v>479.33</v>
      </c>
      <c r="G23" s="295">
        <v>-36</v>
      </c>
      <c r="H23" s="295">
        <v>416.33</v>
      </c>
      <c r="I23" s="295">
        <v>255</v>
      </c>
      <c r="J23" s="295">
        <v>-161</v>
      </c>
    </row>
    <row r="24" spans="1:10" ht="16.5" customHeight="1">
      <c r="A24" s="118" t="s">
        <v>71</v>
      </c>
      <c r="B24" s="294">
        <v>1681.33</v>
      </c>
      <c r="C24" s="294">
        <v>1535.33</v>
      </c>
      <c r="D24" s="295">
        <v>-146</v>
      </c>
      <c r="E24" s="294">
        <v>192.67</v>
      </c>
      <c r="F24" s="294">
        <v>170.67</v>
      </c>
      <c r="G24" s="295">
        <v>-22</v>
      </c>
      <c r="H24" s="295">
        <v>138.66999999999999</v>
      </c>
      <c r="I24" s="295">
        <v>78.33</v>
      </c>
      <c r="J24" s="295">
        <v>-60</v>
      </c>
    </row>
    <row r="25" spans="1:10" ht="16.5" customHeight="1">
      <c r="A25" s="118" t="s">
        <v>72</v>
      </c>
      <c r="B25" s="294">
        <v>7079</v>
      </c>
      <c r="C25" s="294">
        <v>6797.67</v>
      </c>
      <c r="D25" s="295">
        <v>-281</v>
      </c>
      <c r="E25" s="294">
        <v>896</v>
      </c>
      <c r="F25" s="294">
        <v>823.33</v>
      </c>
      <c r="G25" s="295">
        <v>-73</v>
      </c>
      <c r="H25" s="295">
        <v>746</v>
      </c>
      <c r="I25" s="295">
        <v>501.67</v>
      </c>
      <c r="J25" s="295">
        <v>-244</v>
      </c>
    </row>
    <row r="26" spans="1:10" ht="16.5" customHeight="1">
      <c r="A26" s="118" t="s">
        <v>73</v>
      </c>
      <c r="B26" s="294">
        <v>2575.67</v>
      </c>
      <c r="C26" s="294">
        <v>2526</v>
      </c>
      <c r="D26" s="295">
        <v>-50</v>
      </c>
      <c r="E26" s="294">
        <v>300.33</v>
      </c>
      <c r="F26" s="294">
        <v>273.33</v>
      </c>
      <c r="G26" s="295">
        <v>-27</v>
      </c>
      <c r="H26" s="295">
        <v>235.67</v>
      </c>
      <c r="I26" s="295">
        <v>129.33000000000001</v>
      </c>
      <c r="J26" s="295">
        <v>-106</v>
      </c>
    </row>
    <row r="27" spans="1:10" ht="16.5" customHeight="1">
      <c r="A27" s="118" t="s">
        <v>31</v>
      </c>
      <c r="B27" s="294">
        <v>1927</v>
      </c>
      <c r="C27" s="294">
        <v>1966</v>
      </c>
      <c r="D27" s="295">
        <v>39</v>
      </c>
      <c r="E27" s="294">
        <v>155.33000000000001</v>
      </c>
      <c r="F27" s="294">
        <v>159</v>
      </c>
      <c r="G27" s="295">
        <v>4</v>
      </c>
      <c r="H27" s="295">
        <v>97</v>
      </c>
      <c r="I27" s="295">
        <v>100.67</v>
      </c>
      <c r="J27" s="295">
        <v>4</v>
      </c>
    </row>
    <row r="28" spans="1:10" ht="16.5" customHeight="1">
      <c r="A28" s="118" t="s">
        <v>74</v>
      </c>
      <c r="B28" s="294">
        <v>6531</v>
      </c>
      <c r="C28" s="294">
        <v>6359</v>
      </c>
      <c r="D28" s="295">
        <v>-172</v>
      </c>
      <c r="E28" s="294">
        <v>547.66999999999996</v>
      </c>
      <c r="F28" s="294">
        <v>480</v>
      </c>
      <c r="G28" s="295">
        <v>-68</v>
      </c>
      <c r="H28" s="295">
        <v>451.33</v>
      </c>
      <c r="I28" s="295">
        <v>297.33</v>
      </c>
      <c r="J28" s="295">
        <v>-154</v>
      </c>
    </row>
    <row r="29" spans="1:10" ht="16.5" customHeight="1">
      <c r="A29" s="118" t="s">
        <v>75</v>
      </c>
      <c r="B29" s="294">
        <v>2177.33</v>
      </c>
      <c r="C29" s="294">
        <v>2204.33</v>
      </c>
      <c r="D29" s="295">
        <v>27</v>
      </c>
      <c r="E29" s="294">
        <v>158.66999999999999</v>
      </c>
      <c r="F29" s="294">
        <v>153.33000000000001</v>
      </c>
      <c r="G29" s="295">
        <v>-5</v>
      </c>
      <c r="H29" s="295">
        <v>119.67</v>
      </c>
      <c r="I29" s="295">
        <v>92.67</v>
      </c>
      <c r="J29" s="295">
        <v>-27</v>
      </c>
    </row>
    <row r="30" spans="1:10" ht="16.5" customHeight="1">
      <c r="A30" s="118" t="s">
        <v>76</v>
      </c>
      <c r="B30" s="294">
        <v>1387.67</v>
      </c>
      <c r="C30" s="294">
        <v>1296</v>
      </c>
      <c r="D30" s="295">
        <v>-92</v>
      </c>
      <c r="E30" s="294">
        <v>130.66999999999999</v>
      </c>
      <c r="F30" s="294">
        <v>108.67</v>
      </c>
      <c r="G30" s="295">
        <v>-22</v>
      </c>
      <c r="H30" s="295">
        <v>77.67</v>
      </c>
      <c r="I30" s="295">
        <v>60</v>
      </c>
      <c r="J30" s="295">
        <v>-18</v>
      </c>
    </row>
    <row r="31" spans="1:10" ht="16.5" customHeight="1">
      <c r="A31" s="118" t="s">
        <v>77</v>
      </c>
      <c r="B31" s="294">
        <v>2959.33</v>
      </c>
      <c r="C31" s="294">
        <v>3065.33</v>
      </c>
      <c r="D31" s="295">
        <v>106</v>
      </c>
      <c r="E31" s="294">
        <v>149.33000000000001</v>
      </c>
      <c r="F31" s="294">
        <v>151.66999999999999</v>
      </c>
      <c r="G31" s="295">
        <v>2</v>
      </c>
      <c r="H31" s="295">
        <v>146</v>
      </c>
      <c r="I31" s="295">
        <v>109.67</v>
      </c>
      <c r="J31" s="295">
        <v>-36</v>
      </c>
    </row>
    <row r="32" spans="1:10" ht="16.5" customHeight="1">
      <c r="A32" s="166" t="s">
        <v>78</v>
      </c>
      <c r="B32" s="296">
        <v>589.33000000000004</v>
      </c>
      <c r="C32" s="296">
        <v>578</v>
      </c>
      <c r="D32" s="297">
        <v>-11</v>
      </c>
      <c r="E32" s="296">
        <v>34</v>
      </c>
      <c r="F32" s="296">
        <v>27</v>
      </c>
      <c r="G32" s="297">
        <v>-7</v>
      </c>
      <c r="H32" s="297">
        <v>17.329999999999998</v>
      </c>
      <c r="I32" s="297">
        <v>7</v>
      </c>
      <c r="J32" s="297">
        <v>-10</v>
      </c>
    </row>
    <row r="33" spans="1:10">
      <c r="A33" s="105" t="s">
        <v>175</v>
      </c>
      <c r="B33" s="107"/>
      <c r="C33" s="108"/>
      <c r="D33" s="108"/>
      <c r="E33" s="111"/>
      <c r="F33" s="105"/>
      <c r="G33" s="107"/>
      <c r="H33" s="108"/>
      <c r="I33" s="108"/>
      <c r="J33" s="111"/>
    </row>
    <row r="35" spans="1:10" s="200" customFormat="1" ht="11.5">
      <c r="A35" s="102" t="s">
        <v>42</v>
      </c>
    </row>
    <row r="36" spans="1:10" s="200" customFormat="1" ht="11.5">
      <c r="A36" s="102" t="s">
        <v>81</v>
      </c>
    </row>
    <row r="37" spans="1:10" s="200" customFormat="1" ht="11.5">
      <c r="A37" s="102" t="s">
        <v>82</v>
      </c>
    </row>
    <row r="38" spans="1:10" s="200" customFormat="1" ht="11.5">
      <c r="A38" s="102" t="s">
        <v>22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9"/>
  <sheetViews>
    <sheetView zoomScaleNormal="100" workbookViewId="0"/>
  </sheetViews>
  <sheetFormatPr baseColWidth="10" defaultColWidth="9.1796875" defaultRowHeight="12.5"/>
  <cols>
    <col min="1" max="1" width="21.54296875" style="176" customWidth="1"/>
    <col min="2" max="2" width="8.81640625" style="176" customWidth="1"/>
    <col min="3" max="3" width="6.81640625" style="176" bestFit="1" customWidth="1"/>
    <col min="4" max="4" width="10.453125" style="178" bestFit="1" customWidth="1"/>
    <col min="5" max="5" width="11.453125" style="176" customWidth="1"/>
    <col min="6" max="6" width="6.81640625" style="176" bestFit="1" customWidth="1"/>
    <col min="7" max="7" width="10.453125" style="178" bestFit="1" customWidth="1"/>
    <col min="8" max="8" width="8.81640625" style="176" bestFit="1" customWidth="1"/>
    <col min="9" max="9" width="6.81640625" style="176" bestFit="1" customWidth="1"/>
    <col min="10" max="10" width="10.453125" style="176" bestFit="1" customWidth="1"/>
    <col min="11" max="16384" width="9.1796875" style="176"/>
  </cols>
  <sheetData>
    <row r="1" spans="1:10" ht="15.5">
      <c r="A1" s="245"/>
    </row>
    <row r="2" spans="1:10" ht="14.5" customHeight="1">
      <c r="A2" s="300" t="s">
        <v>107</v>
      </c>
      <c r="B2" s="342" t="s">
        <v>79</v>
      </c>
      <c r="C2" s="342"/>
      <c r="D2" s="342"/>
      <c r="E2" s="342"/>
      <c r="F2" s="342"/>
      <c r="G2" s="342"/>
      <c r="H2" s="342"/>
      <c r="I2" s="342"/>
      <c r="J2" s="342"/>
    </row>
    <row r="3" spans="1:10" ht="13">
      <c r="A3" s="177"/>
    </row>
    <row r="4" spans="1:10" ht="40.5" customHeight="1">
      <c r="A4" s="179"/>
      <c r="B4" s="340" t="s">
        <v>37</v>
      </c>
      <c r="C4" s="340"/>
      <c r="D4" s="340"/>
      <c r="E4" s="341" t="s">
        <v>51</v>
      </c>
      <c r="F4" s="341"/>
      <c r="G4" s="341"/>
      <c r="H4" s="341" t="s">
        <v>52</v>
      </c>
      <c r="I4" s="341"/>
      <c r="J4" s="341"/>
    </row>
    <row r="5" spans="1:10" s="118" customFormat="1" ht="21" customHeight="1">
      <c r="A5" s="164"/>
      <c r="B5" s="199" t="s">
        <v>88</v>
      </c>
      <c r="C5" s="199" t="s">
        <v>89</v>
      </c>
      <c r="D5" s="199" t="s">
        <v>53</v>
      </c>
      <c r="E5" s="199" t="s">
        <v>88</v>
      </c>
      <c r="F5" s="199" t="s">
        <v>89</v>
      </c>
      <c r="G5" s="199" t="s">
        <v>53</v>
      </c>
      <c r="H5" s="199" t="s">
        <v>88</v>
      </c>
      <c r="I5" s="199" t="s">
        <v>89</v>
      </c>
      <c r="J5" s="199" t="s">
        <v>53</v>
      </c>
    </row>
    <row r="6" spans="1:10" ht="15.75" customHeight="1">
      <c r="A6" s="176" t="s">
        <v>4</v>
      </c>
      <c r="B6" s="246">
        <v>38533.67</v>
      </c>
      <c r="C6" s="246">
        <v>39416.33</v>
      </c>
      <c r="D6" s="247">
        <v>883</v>
      </c>
      <c r="E6" s="246">
        <v>4120.33</v>
      </c>
      <c r="F6" s="246">
        <v>4126</v>
      </c>
      <c r="G6" s="247">
        <v>6</v>
      </c>
      <c r="H6" s="247">
        <v>3351.67</v>
      </c>
      <c r="I6" s="247">
        <v>2570</v>
      </c>
      <c r="J6" s="247">
        <v>-782</v>
      </c>
    </row>
    <row r="7" spans="1:10" ht="20.25" customHeight="1">
      <c r="A7" s="176" t="s">
        <v>54</v>
      </c>
      <c r="B7" s="246">
        <v>6580</v>
      </c>
      <c r="C7" s="246">
        <v>6509.33</v>
      </c>
      <c r="D7" s="247">
        <v>-71</v>
      </c>
      <c r="E7" s="246">
        <v>590.33000000000004</v>
      </c>
      <c r="F7" s="246">
        <v>583.66999999999996</v>
      </c>
      <c r="G7" s="247">
        <v>-7</v>
      </c>
      <c r="H7" s="247">
        <v>496</v>
      </c>
      <c r="I7" s="247">
        <v>324.67</v>
      </c>
      <c r="J7" s="247">
        <v>-171</v>
      </c>
    </row>
    <row r="8" spans="1:10" ht="16.5" customHeight="1">
      <c r="A8" s="176" t="s">
        <v>55</v>
      </c>
      <c r="B8" s="246">
        <v>5000.67</v>
      </c>
      <c r="C8" s="246">
        <v>4925.33</v>
      </c>
      <c r="D8" s="247">
        <v>-75</v>
      </c>
      <c r="E8" s="246">
        <v>772</v>
      </c>
      <c r="F8" s="246">
        <v>687.33</v>
      </c>
      <c r="G8" s="247">
        <v>-85</v>
      </c>
      <c r="H8" s="247">
        <v>552</v>
      </c>
      <c r="I8" s="247">
        <v>411.33</v>
      </c>
      <c r="J8" s="247">
        <v>-141</v>
      </c>
    </row>
    <row r="9" spans="1:10" ht="16.5" customHeight="1">
      <c r="A9" s="176" t="s">
        <v>56</v>
      </c>
      <c r="B9" s="246">
        <v>2156.33</v>
      </c>
      <c r="C9" s="246">
        <v>2267</v>
      </c>
      <c r="D9" s="247">
        <v>111</v>
      </c>
      <c r="E9" s="246">
        <v>231.67</v>
      </c>
      <c r="F9" s="246">
        <v>248</v>
      </c>
      <c r="G9" s="247">
        <v>16</v>
      </c>
      <c r="H9" s="247">
        <v>205.67</v>
      </c>
      <c r="I9" s="247">
        <v>157.33000000000001</v>
      </c>
      <c r="J9" s="247">
        <v>-48</v>
      </c>
    </row>
    <row r="10" spans="1:10" ht="16.5" customHeight="1">
      <c r="A10" s="176" t="s">
        <v>57</v>
      </c>
      <c r="B10" s="246">
        <v>186.33</v>
      </c>
      <c r="C10" s="246">
        <v>193</v>
      </c>
      <c r="D10" s="247">
        <v>7</v>
      </c>
      <c r="E10" s="246">
        <v>19</v>
      </c>
      <c r="F10" s="246">
        <v>19</v>
      </c>
      <c r="G10" s="247">
        <v>0</v>
      </c>
      <c r="H10" s="247">
        <v>14.33</v>
      </c>
      <c r="I10" s="247">
        <v>11</v>
      </c>
      <c r="J10" s="247">
        <v>-3</v>
      </c>
    </row>
    <row r="11" spans="1:10" ht="16.5" customHeight="1">
      <c r="A11" s="176" t="s">
        <v>58</v>
      </c>
      <c r="B11" s="246">
        <v>604</v>
      </c>
      <c r="C11" s="246">
        <v>648</v>
      </c>
      <c r="D11" s="247">
        <v>44</v>
      </c>
      <c r="E11" s="246">
        <v>59</v>
      </c>
      <c r="F11" s="246">
        <v>61.67</v>
      </c>
      <c r="G11" s="247">
        <v>3</v>
      </c>
      <c r="H11" s="247">
        <v>57.67</v>
      </c>
      <c r="I11" s="247">
        <v>47.67</v>
      </c>
      <c r="J11" s="247">
        <v>-10</v>
      </c>
    </row>
    <row r="12" spans="1:10" ht="16.5" customHeight="1">
      <c r="A12" s="176" t="s">
        <v>59</v>
      </c>
      <c r="B12" s="246">
        <v>219</v>
      </c>
      <c r="C12" s="246">
        <v>223.67</v>
      </c>
      <c r="D12" s="247">
        <v>5</v>
      </c>
      <c r="E12" s="246">
        <v>28</v>
      </c>
      <c r="F12" s="246">
        <v>28</v>
      </c>
      <c r="G12" s="247">
        <v>0</v>
      </c>
      <c r="H12" s="247">
        <v>20</v>
      </c>
      <c r="I12" s="247">
        <v>13</v>
      </c>
      <c r="J12" s="247">
        <v>-7</v>
      </c>
    </row>
    <row r="13" spans="1:10" ht="16.5" customHeight="1">
      <c r="A13" s="176" t="s">
        <v>60</v>
      </c>
      <c r="B13" s="246">
        <v>216.67</v>
      </c>
      <c r="C13" s="246">
        <v>238</v>
      </c>
      <c r="D13" s="247">
        <v>21</v>
      </c>
      <c r="E13" s="246">
        <v>27.33</v>
      </c>
      <c r="F13" s="246">
        <v>28.67</v>
      </c>
      <c r="G13" s="247">
        <v>1</v>
      </c>
      <c r="H13" s="247">
        <v>22.67</v>
      </c>
      <c r="I13" s="247">
        <v>18</v>
      </c>
      <c r="J13" s="247">
        <v>-5</v>
      </c>
    </row>
    <row r="14" spans="1:10" ht="16.5" customHeight="1">
      <c r="A14" s="176" t="s">
        <v>61</v>
      </c>
      <c r="B14" s="246">
        <v>176.67</v>
      </c>
      <c r="C14" s="246">
        <v>193</v>
      </c>
      <c r="D14" s="247">
        <v>16</v>
      </c>
      <c r="E14" s="246">
        <v>21.33</v>
      </c>
      <c r="F14" s="246">
        <v>25.33</v>
      </c>
      <c r="G14" s="247">
        <v>4</v>
      </c>
      <c r="H14" s="247">
        <v>18</v>
      </c>
      <c r="I14" s="247">
        <v>12.67</v>
      </c>
      <c r="J14" s="247">
        <v>-5</v>
      </c>
    </row>
    <row r="15" spans="1:10" ht="16.5" customHeight="1">
      <c r="A15" s="176" t="s">
        <v>62</v>
      </c>
      <c r="B15" s="246">
        <v>604</v>
      </c>
      <c r="C15" s="246">
        <v>666.33</v>
      </c>
      <c r="D15" s="247">
        <v>62</v>
      </c>
      <c r="E15" s="246">
        <v>56.33</v>
      </c>
      <c r="F15" s="246">
        <v>72</v>
      </c>
      <c r="G15" s="247">
        <v>16</v>
      </c>
      <c r="H15" s="247">
        <v>41.33</v>
      </c>
      <c r="I15" s="247">
        <v>44.33</v>
      </c>
      <c r="J15" s="247">
        <v>3</v>
      </c>
    </row>
    <row r="16" spans="1:10" ht="16.5" customHeight="1">
      <c r="A16" s="176" t="s">
        <v>63</v>
      </c>
      <c r="B16" s="246">
        <v>1357</v>
      </c>
      <c r="C16" s="246">
        <v>1409.33</v>
      </c>
      <c r="D16" s="247">
        <v>52</v>
      </c>
      <c r="E16" s="246">
        <v>138</v>
      </c>
      <c r="F16" s="246">
        <v>139.33000000000001</v>
      </c>
      <c r="G16" s="247">
        <v>1</v>
      </c>
      <c r="H16" s="247">
        <v>91</v>
      </c>
      <c r="I16" s="247">
        <v>78.67</v>
      </c>
      <c r="J16" s="247">
        <v>-12</v>
      </c>
    </row>
    <row r="17" spans="1:10" ht="16.5" customHeight="1">
      <c r="A17" s="176" t="s">
        <v>64</v>
      </c>
      <c r="B17" s="246">
        <v>1049.33</v>
      </c>
      <c r="C17" s="246">
        <v>1120.33</v>
      </c>
      <c r="D17" s="247">
        <v>71</v>
      </c>
      <c r="E17" s="246">
        <v>93</v>
      </c>
      <c r="F17" s="246">
        <v>105.33</v>
      </c>
      <c r="G17" s="247">
        <v>12</v>
      </c>
      <c r="H17" s="247">
        <v>65</v>
      </c>
      <c r="I17" s="247">
        <v>61.67</v>
      </c>
      <c r="J17" s="247">
        <v>-3</v>
      </c>
    </row>
    <row r="18" spans="1:10" ht="16.5" customHeight="1">
      <c r="A18" s="176" t="s">
        <v>65</v>
      </c>
      <c r="B18" s="246">
        <v>654</v>
      </c>
      <c r="C18" s="246">
        <v>636.66999999999996</v>
      </c>
      <c r="D18" s="247">
        <v>-17</v>
      </c>
      <c r="E18" s="246">
        <v>89</v>
      </c>
      <c r="F18" s="246">
        <v>86</v>
      </c>
      <c r="G18" s="247">
        <v>-3</v>
      </c>
      <c r="H18" s="247">
        <v>74.33</v>
      </c>
      <c r="I18" s="247">
        <v>53.33</v>
      </c>
      <c r="J18" s="247">
        <v>-21</v>
      </c>
    </row>
    <row r="19" spans="1:10" ht="16.5" customHeight="1">
      <c r="A19" s="176" t="s">
        <v>66</v>
      </c>
      <c r="B19" s="246">
        <v>1196</v>
      </c>
      <c r="C19" s="246">
        <v>1247.33</v>
      </c>
      <c r="D19" s="247">
        <v>51</v>
      </c>
      <c r="E19" s="246">
        <v>106</v>
      </c>
      <c r="F19" s="246">
        <v>99.67</v>
      </c>
      <c r="G19" s="247">
        <v>-6</v>
      </c>
      <c r="H19" s="247">
        <v>63.67</v>
      </c>
      <c r="I19" s="247">
        <v>49</v>
      </c>
      <c r="J19" s="247">
        <v>-15</v>
      </c>
    </row>
    <row r="20" spans="1:10" ht="16.5" customHeight="1">
      <c r="A20" s="176" t="s">
        <v>67</v>
      </c>
      <c r="B20" s="246">
        <v>408.67</v>
      </c>
      <c r="C20" s="246">
        <v>400</v>
      </c>
      <c r="D20" s="247">
        <v>-9</v>
      </c>
      <c r="E20" s="246">
        <v>46.33</v>
      </c>
      <c r="F20" s="246">
        <v>42.67</v>
      </c>
      <c r="G20" s="247">
        <v>-4</v>
      </c>
      <c r="H20" s="247">
        <v>38</v>
      </c>
      <c r="I20" s="247">
        <v>36.33</v>
      </c>
      <c r="J20" s="247">
        <v>-2</v>
      </c>
    </row>
    <row r="21" spans="1:10" ht="16.5" customHeight="1">
      <c r="A21" s="176" t="s">
        <v>68</v>
      </c>
      <c r="B21" s="246">
        <v>302.33</v>
      </c>
      <c r="C21" s="246">
        <v>308.67</v>
      </c>
      <c r="D21" s="247">
        <v>6</v>
      </c>
      <c r="E21" s="246">
        <v>29</v>
      </c>
      <c r="F21" s="246">
        <v>32</v>
      </c>
      <c r="G21" s="247">
        <v>3</v>
      </c>
      <c r="H21" s="247">
        <v>26.67</v>
      </c>
      <c r="I21" s="247">
        <v>17.329999999999998</v>
      </c>
      <c r="J21" s="247">
        <v>-9</v>
      </c>
    </row>
    <row r="22" spans="1:10" ht="16.5" customHeight="1">
      <c r="A22" s="176" t="s">
        <v>69</v>
      </c>
      <c r="B22" s="246">
        <v>65.33</v>
      </c>
      <c r="C22" s="246">
        <v>73</v>
      </c>
      <c r="D22" s="247">
        <v>8</v>
      </c>
      <c r="E22" s="246">
        <v>5.33</v>
      </c>
      <c r="F22" s="246">
        <v>6.67</v>
      </c>
      <c r="G22" s="247">
        <v>1</v>
      </c>
      <c r="H22" s="247">
        <v>6</v>
      </c>
      <c r="I22" s="247">
        <v>3</v>
      </c>
      <c r="J22" s="247">
        <v>-3</v>
      </c>
    </row>
    <row r="23" spans="1:10" ht="16.5" customHeight="1">
      <c r="A23" s="176" t="s">
        <v>70</v>
      </c>
      <c r="B23" s="246">
        <v>2209.33</v>
      </c>
      <c r="C23" s="246">
        <v>2399</v>
      </c>
      <c r="D23" s="247">
        <v>190</v>
      </c>
      <c r="E23" s="246">
        <v>284</v>
      </c>
      <c r="F23" s="246">
        <v>319.67</v>
      </c>
      <c r="G23" s="247">
        <v>36</v>
      </c>
      <c r="H23" s="247">
        <v>259.67</v>
      </c>
      <c r="I23" s="247">
        <v>220</v>
      </c>
      <c r="J23" s="247">
        <v>-40</v>
      </c>
    </row>
    <row r="24" spans="1:10" ht="16.5" customHeight="1">
      <c r="A24" s="176" t="s">
        <v>71</v>
      </c>
      <c r="B24" s="246">
        <v>960.67</v>
      </c>
      <c r="C24" s="246">
        <v>983</v>
      </c>
      <c r="D24" s="247">
        <v>22</v>
      </c>
      <c r="E24" s="246">
        <v>136</v>
      </c>
      <c r="F24" s="246">
        <v>130.66999999999999</v>
      </c>
      <c r="G24" s="247">
        <v>-5</v>
      </c>
      <c r="H24" s="247">
        <v>119</v>
      </c>
      <c r="I24" s="247">
        <v>74</v>
      </c>
      <c r="J24" s="247">
        <v>-45</v>
      </c>
    </row>
    <row r="25" spans="1:10" ht="16.5" customHeight="1">
      <c r="A25" s="176" t="s">
        <v>72</v>
      </c>
      <c r="B25" s="246">
        <v>3680.67</v>
      </c>
      <c r="C25" s="246">
        <v>3836.67</v>
      </c>
      <c r="D25" s="247">
        <v>156</v>
      </c>
      <c r="E25" s="246">
        <v>422.67</v>
      </c>
      <c r="F25" s="246">
        <v>430.33</v>
      </c>
      <c r="G25" s="247">
        <v>8</v>
      </c>
      <c r="H25" s="247">
        <v>382.67</v>
      </c>
      <c r="I25" s="247">
        <v>288</v>
      </c>
      <c r="J25" s="247">
        <v>-95</v>
      </c>
    </row>
    <row r="26" spans="1:10" ht="16.5" customHeight="1">
      <c r="A26" s="176" t="s">
        <v>73</v>
      </c>
      <c r="B26" s="246">
        <v>1267.67</v>
      </c>
      <c r="C26" s="246">
        <v>1347</v>
      </c>
      <c r="D26" s="247">
        <v>79</v>
      </c>
      <c r="E26" s="246">
        <v>130.66999999999999</v>
      </c>
      <c r="F26" s="246">
        <v>126</v>
      </c>
      <c r="G26" s="247">
        <v>-5</v>
      </c>
      <c r="H26" s="247">
        <v>112.67</v>
      </c>
      <c r="I26" s="247">
        <v>76</v>
      </c>
      <c r="J26" s="247">
        <v>-37</v>
      </c>
    </row>
    <row r="27" spans="1:10" ht="16.5" customHeight="1">
      <c r="A27" s="176" t="s">
        <v>31</v>
      </c>
      <c r="B27" s="246">
        <v>1536.67</v>
      </c>
      <c r="C27" s="246">
        <v>1463.67</v>
      </c>
      <c r="D27" s="247">
        <v>-73</v>
      </c>
      <c r="E27" s="246">
        <v>89.67</v>
      </c>
      <c r="F27" s="246">
        <v>96.67</v>
      </c>
      <c r="G27" s="247">
        <v>7</v>
      </c>
      <c r="H27" s="247">
        <v>68</v>
      </c>
      <c r="I27" s="247">
        <v>74.33</v>
      </c>
      <c r="J27" s="247">
        <v>6</v>
      </c>
    </row>
    <row r="28" spans="1:10" ht="16.5" customHeight="1">
      <c r="A28" s="176" t="s">
        <v>74</v>
      </c>
      <c r="B28" s="246">
        <v>3625.33</v>
      </c>
      <c r="C28" s="246">
        <v>3789</v>
      </c>
      <c r="D28" s="247">
        <v>164</v>
      </c>
      <c r="E28" s="246">
        <v>321.33</v>
      </c>
      <c r="F28" s="246">
        <v>338</v>
      </c>
      <c r="G28" s="247">
        <v>17</v>
      </c>
      <c r="H28" s="247">
        <v>264.67</v>
      </c>
      <c r="I28" s="247">
        <v>231</v>
      </c>
      <c r="J28" s="247">
        <v>-34</v>
      </c>
    </row>
    <row r="29" spans="1:10" ht="16.5" customHeight="1">
      <c r="A29" s="176" t="s">
        <v>75</v>
      </c>
      <c r="B29" s="246">
        <v>1460</v>
      </c>
      <c r="C29" s="246">
        <v>1505.67</v>
      </c>
      <c r="D29" s="247">
        <v>46</v>
      </c>
      <c r="E29" s="246">
        <v>93</v>
      </c>
      <c r="F29" s="246">
        <v>102.33</v>
      </c>
      <c r="G29" s="247">
        <v>9</v>
      </c>
      <c r="H29" s="247">
        <v>87</v>
      </c>
      <c r="I29" s="247">
        <v>62.33</v>
      </c>
      <c r="J29" s="247">
        <v>-25</v>
      </c>
    </row>
    <row r="30" spans="1:10" ht="16.5" customHeight="1">
      <c r="A30" s="176" t="s">
        <v>76</v>
      </c>
      <c r="B30" s="246">
        <v>720</v>
      </c>
      <c r="C30" s="246">
        <v>716.67</v>
      </c>
      <c r="D30" s="247">
        <v>-3</v>
      </c>
      <c r="E30" s="246">
        <v>68.33</v>
      </c>
      <c r="F30" s="246">
        <v>75</v>
      </c>
      <c r="G30" s="247">
        <v>7</v>
      </c>
      <c r="H30" s="247">
        <v>56</v>
      </c>
      <c r="I30" s="247">
        <v>46.33</v>
      </c>
      <c r="J30" s="247">
        <v>-10</v>
      </c>
    </row>
    <row r="31" spans="1:10" ht="16.5" customHeight="1">
      <c r="A31" s="176" t="s">
        <v>77</v>
      </c>
      <c r="B31" s="246">
        <v>1965.33</v>
      </c>
      <c r="C31" s="246">
        <v>1994</v>
      </c>
      <c r="D31" s="247">
        <v>29</v>
      </c>
      <c r="E31" s="246">
        <v>221.33</v>
      </c>
      <c r="F31" s="246">
        <v>213.67</v>
      </c>
      <c r="G31" s="247">
        <v>-8</v>
      </c>
      <c r="H31" s="247">
        <v>193.67</v>
      </c>
      <c r="I31" s="247">
        <v>126.33</v>
      </c>
      <c r="J31" s="247">
        <v>-67</v>
      </c>
    </row>
    <row r="32" spans="1:10" ht="16.5" customHeight="1">
      <c r="A32" s="180" t="s">
        <v>78</v>
      </c>
      <c r="B32" s="248">
        <v>307.33</v>
      </c>
      <c r="C32" s="248">
        <v>306</v>
      </c>
      <c r="D32" s="249">
        <v>-1</v>
      </c>
      <c r="E32" s="248">
        <v>25</v>
      </c>
      <c r="F32" s="248">
        <v>26</v>
      </c>
      <c r="G32" s="249">
        <v>1</v>
      </c>
      <c r="H32" s="249">
        <v>15.67</v>
      </c>
      <c r="I32" s="249">
        <v>16.670000000000002</v>
      </c>
      <c r="J32" s="249">
        <v>1</v>
      </c>
    </row>
    <row r="33" spans="1:10">
      <c r="A33" s="105" t="s">
        <v>175</v>
      </c>
    </row>
    <row r="35" spans="1:10">
      <c r="A35" s="174" t="s">
        <v>42</v>
      </c>
      <c r="B35" s="181"/>
      <c r="C35" s="181"/>
      <c r="D35" s="181"/>
      <c r="E35" s="181"/>
      <c r="F35" s="181"/>
      <c r="G35" s="181"/>
      <c r="H35" s="181"/>
      <c r="I35" s="181"/>
      <c r="J35" s="181"/>
    </row>
    <row r="36" spans="1:10" s="181" customFormat="1" ht="11.5">
      <c r="A36" s="102" t="s">
        <v>81</v>
      </c>
    </row>
    <row r="37" spans="1:10" s="181" customFormat="1" ht="11.5">
      <c r="A37" s="102" t="s">
        <v>82</v>
      </c>
    </row>
    <row r="38" spans="1:10" s="181" customFormat="1" ht="11.5">
      <c r="A38" s="174" t="s">
        <v>22</v>
      </c>
    </row>
    <row r="39" spans="1:10" s="181" customFormat="1">
      <c r="A39" s="176"/>
      <c r="B39" s="176"/>
      <c r="C39" s="176"/>
      <c r="D39" s="178"/>
      <c r="E39" s="176"/>
      <c r="F39" s="176"/>
      <c r="G39" s="178"/>
      <c r="H39" s="176"/>
      <c r="I39" s="176"/>
      <c r="J39" s="176"/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B1F5D-B400-4C30-8872-C0226D1E97FA}">
  <sheetPr>
    <pageSetUpPr fitToPage="1"/>
  </sheetPr>
  <dimension ref="A1:J38"/>
  <sheetViews>
    <sheetView zoomScaleNormal="100" workbookViewId="0"/>
  </sheetViews>
  <sheetFormatPr baseColWidth="10" defaultColWidth="9.1796875" defaultRowHeight="12.5"/>
  <cols>
    <col min="1" max="1" width="21.54296875" style="176" customWidth="1"/>
    <col min="2" max="2" width="8.81640625" style="176" customWidth="1"/>
    <col min="3" max="3" width="6.81640625" style="176" bestFit="1" customWidth="1"/>
    <col min="4" max="4" width="10.453125" style="178" bestFit="1" customWidth="1"/>
    <col min="5" max="5" width="11.453125" style="176" customWidth="1"/>
    <col min="6" max="6" width="6.81640625" style="176" bestFit="1" customWidth="1"/>
    <col min="7" max="7" width="10.453125" style="178" bestFit="1" customWidth="1"/>
    <col min="8" max="8" width="8.81640625" style="176" bestFit="1" customWidth="1"/>
    <col min="9" max="9" width="6.81640625" style="176" bestFit="1" customWidth="1"/>
    <col min="10" max="10" width="10.453125" style="176" bestFit="1" customWidth="1"/>
    <col min="11" max="16384" width="9.1796875" style="176"/>
  </cols>
  <sheetData>
    <row r="1" spans="1:10" ht="15.5">
      <c r="A1" s="245"/>
    </row>
    <row r="2" spans="1:10" ht="13">
      <c r="A2" s="177" t="s">
        <v>108</v>
      </c>
      <c r="B2" s="343" t="s">
        <v>109</v>
      </c>
      <c r="C2" s="343"/>
      <c r="D2" s="343"/>
      <c r="E2" s="343"/>
      <c r="F2" s="343"/>
      <c r="G2" s="343"/>
      <c r="H2" s="343"/>
      <c r="I2" s="343"/>
      <c r="J2" s="343"/>
    </row>
    <row r="3" spans="1:10" ht="13">
      <c r="A3" s="177"/>
    </row>
    <row r="4" spans="1:10" ht="40.5" customHeight="1">
      <c r="A4" s="179"/>
      <c r="B4" s="340" t="s">
        <v>37</v>
      </c>
      <c r="C4" s="340"/>
      <c r="D4" s="340"/>
      <c r="E4" s="341" t="s">
        <v>51</v>
      </c>
      <c r="F4" s="341"/>
      <c r="G4" s="341"/>
      <c r="H4" s="341" t="s">
        <v>52</v>
      </c>
      <c r="I4" s="341"/>
      <c r="J4" s="341"/>
    </row>
    <row r="5" spans="1:10" s="118" customFormat="1" ht="21" customHeight="1">
      <c r="A5" s="164"/>
      <c r="B5" s="199" t="s">
        <v>88</v>
      </c>
      <c r="C5" s="199" t="s">
        <v>89</v>
      </c>
      <c r="D5" s="199" t="s">
        <v>53</v>
      </c>
      <c r="E5" s="199" t="s">
        <v>88</v>
      </c>
      <c r="F5" s="199" t="s">
        <v>89</v>
      </c>
      <c r="G5" s="199" t="s">
        <v>53</v>
      </c>
      <c r="H5" s="199" t="s">
        <v>88</v>
      </c>
      <c r="I5" s="199" t="s">
        <v>89</v>
      </c>
      <c r="J5" s="199" t="s">
        <v>53</v>
      </c>
    </row>
    <row r="6" spans="1:10" ht="15.75" customHeight="1">
      <c r="A6" s="176" t="s">
        <v>4</v>
      </c>
      <c r="B6" s="246">
        <v>38247</v>
      </c>
      <c r="C6" s="246">
        <v>38421.33</v>
      </c>
      <c r="D6" s="247">
        <v>174</v>
      </c>
      <c r="E6" s="246">
        <v>4011.33</v>
      </c>
      <c r="F6" s="246">
        <v>3903.33</v>
      </c>
      <c r="G6" s="247">
        <v>-108</v>
      </c>
      <c r="H6" s="247">
        <v>3142</v>
      </c>
      <c r="I6" s="247">
        <v>2348.33</v>
      </c>
      <c r="J6" s="247">
        <v>-794</v>
      </c>
    </row>
    <row r="7" spans="1:10" ht="20.25" customHeight="1">
      <c r="A7" s="176" t="s">
        <v>54</v>
      </c>
      <c r="B7" s="246">
        <v>6544</v>
      </c>
      <c r="C7" s="246">
        <v>6387.67</v>
      </c>
      <c r="D7" s="247">
        <v>-156</v>
      </c>
      <c r="E7" s="246">
        <v>579.66999999999996</v>
      </c>
      <c r="F7" s="246">
        <v>545</v>
      </c>
      <c r="G7" s="247">
        <v>-35</v>
      </c>
      <c r="H7" s="247">
        <v>463.33</v>
      </c>
      <c r="I7" s="247">
        <v>287</v>
      </c>
      <c r="J7" s="247">
        <v>-176</v>
      </c>
    </row>
    <row r="8" spans="1:10" ht="16.5" customHeight="1">
      <c r="A8" s="176" t="s">
        <v>55</v>
      </c>
      <c r="B8" s="246">
        <v>4960</v>
      </c>
      <c r="C8" s="246">
        <v>4831</v>
      </c>
      <c r="D8" s="247">
        <v>-129</v>
      </c>
      <c r="E8" s="246">
        <v>740.33</v>
      </c>
      <c r="F8" s="246">
        <v>644.33000000000004</v>
      </c>
      <c r="G8" s="247">
        <v>-96</v>
      </c>
      <c r="H8" s="247">
        <v>492</v>
      </c>
      <c r="I8" s="247">
        <v>371.33</v>
      </c>
      <c r="J8" s="247">
        <v>-121</v>
      </c>
    </row>
    <row r="9" spans="1:10" ht="16.5" customHeight="1">
      <c r="A9" s="176" t="s">
        <v>56</v>
      </c>
      <c r="B9" s="246">
        <v>2149.67</v>
      </c>
      <c r="C9" s="246">
        <v>2224.33</v>
      </c>
      <c r="D9" s="247">
        <v>75</v>
      </c>
      <c r="E9" s="246">
        <v>231</v>
      </c>
      <c r="F9" s="246">
        <v>237.67</v>
      </c>
      <c r="G9" s="247">
        <v>7</v>
      </c>
      <c r="H9" s="247">
        <v>206.33</v>
      </c>
      <c r="I9" s="247">
        <v>155.66999999999999</v>
      </c>
      <c r="J9" s="247">
        <v>-51</v>
      </c>
    </row>
    <row r="10" spans="1:10" ht="16.5" customHeight="1">
      <c r="A10" s="176" t="s">
        <v>57</v>
      </c>
      <c r="B10" s="246">
        <v>186.33</v>
      </c>
      <c r="C10" s="246">
        <v>187.33</v>
      </c>
      <c r="D10" s="247">
        <v>1</v>
      </c>
      <c r="E10" s="246">
        <v>17.670000000000002</v>
      </c>
      <c r="F10" s="246">
        <v>19</v>
      </c>
      <c r="G10" s="247">
        <v>1</v>
      </c>
      <c r="H10" s="247">
        <v>15.67</v>
      </c>
      <c r="I10" s="247">
        <v>9.33</v>
      </c>
      <c r="J10" s="247">
        <v>-6</v>
      </c>
    </row>
    <row r="11" spans="1:10" ht="16.5" customHeight="1">
      <c r="A11" s="176" t="s">
        <v>58</v>
      </c>
      <c r="B11" s="246">
        <v>598</v>
      </c>
      <c r="C11" s="246">
        <v>631.33000000000004</v>
      </c>
      <c r="D11" s="247">
        <v>33</v>
      </c>
      <c r="E11" s="246">
        <v>50.67</v>
      </c>
      <c r="F11" s="246">
        <v>56.67</v>
      </c>
      <c r="G11" s="247">
        <v>6</v>
      </c>
      <c r="H11" s="247">
        <v>49.67</v>
      </c>
      <c r="I11" s="247">
        <v>43.33</v>
      </c>
      <c r="J11" s="247">
        <v>-6</v>
      </c>
    </row>
    <row r="12" spans="1:10" ht="16.5" customHeight="1">
      <c r="A12" s="176" t="s">
        <v>59</v>
      </c>
      <c r="B12" s="246">
        <v>219.33</v>
      </c>
      <c r="C12" s="246">
        <v>217.33</v>
      </c>
      <c r="D12" s="247">
        <v>-2</v>
      </c>
      <c r="E12" s="246">
        <v>27</v>
      </c>
      <c r="F12" s="246">
        <v>25.33</v>
      </c>
      <c r="G12" s="247">
        <v>-2</v>
      </c>
      <c r="H12" s="247">
        <v>18.670000000000002</v>
      </c>
      <c r="I12" s="247">
        <v>10</v>
      </c>
      <c r="J12" s="247">
        <v>-9</v>
      </c>
    </row>
    <row r="13" spans="1:10" ht="16.5" customHeight="1">
      <c r="A13" s="176" t="s">
        <v>60</v>
      </c>
      <c r="B13" s="246">
        <v>216.33</v>
      </c>
      <c r="C13" s="246">
        <v>231</v>
      </c>
      <c r="D13" s="247">
        <v>15</v>
      </c>
      <c r="E13" s="246">
        <v>28.33</v>
      </c>
      <c r="F13" s="246">
        <v>28.33</v>
      </c>
      <c r="G13" s="247">
        <v>0</v>
      </c>
      <c r="H13" s="247">
        <v>22.33</v>
      </c>
      <c r="I13" s="247">
        <v>16.670000000000002</v>
      </c>
      <c r="J13" s="247">
        <v>-6</v>
      </c>
    </row>
    <row r="14" spans="1:10" ht="16.5" customHeight="1">
      <c r="A14" s="176" t="s">
        <v>61</v>
      </c>
      <c r="B14" s="246">
        <v>174.67</v>
      </c>
      <c r="C14" s="246">
        <v>177</v>
      </c>
      <c r="D14" s="247">
        <v>2</v>
      </c>
      <c r="E14" s="246">
        <v>20</v>
      </c>
      <c r="F14" s="246">
        <v>20.67</v>
      </c>
      <c r="G14" s="247">
        <v>1</v>
      </c>
      <c r="H14" s="247">
        <v>12.67</v>
      </c>
      <c r="I14" s="247">
        <v>10</v>
      </c>
      <c r="J14" s="247">
        <v>-3</v>
      </c>
    </row>
    <row r="15" spans="1:10" ht="16.5" customHeight="1">
      <c r="A15" s="176" t="s">
        <v>62</v>
      </c>
      <c r="B15" s="246">
        <v>604.33000000000004</v>
      </c>
      <c r="C15" s="246">
        <v>645.66999999999996</v>
      </c>
      <c r="D15" s="247">
        <v>41</v>
      </c>
      <c r="E15" s="246">
        <v>57.33</v>
      </c>
      <c r="F15" s="246">
        <v>65</v>
      </c>
      <c r="G15" s="247">
        <v>8</v>
      </c>
      <c r="H15" s="247">
        <v>40</v>
      </c>
      <c r="I15" s="247">
        <v>39.67</v>
      </c>
      <c r="J15" s="247">
        <v>0</v>
      </c>
    </row>
    <row r="16" spans="1:10" ht="16.5" customHeight="1">
      <c r="A16" s="176" t="s">
        <v>63</v>
      </c>
      <c r="B16" s="246">
        <v>1347.33</v>
      </c>
      <c r="C16" s="246">
        <v>1326.33</v>
      </c>
      <c r="D16" s="247">
        <v>-21</v>
      </c>
      <c r="E16" s="246">
        <v>137.66999999999999</v>
      </c>
      <c r="F16" s="246">
        <v>133</v>
      </c>
      <c r="G16" s="247">
        <v>-5</v>
      </c>
      <c r="H16" s="247">
        <v>82.33</v>
      </c>
      <c r="I16" s="247">
        <v>68.33</v>
      </c>
      <c r="J16" s="247">
        <v>-14</v>
      </c>
    </row>
    <row r="17" spans="1:10" ht="16.5" customHeight="1">
      <c r="A17" s="176" t="s">
        <v>64</v>
      </c>
      <c r="B17" s="246">
        <v>1045</v>
      </c>
      <c r="C17" s="246">
        <v>1071.67</v>
      </c>
      <c r="D17" s="247">
        <v>27</v>
      </c>
      <c r="E17" s="246">
        <v>91.33</v>
      </c>
      <c r="F17" s="246">
        <v>93</v>
      </c>
      <c r="G17" s="247">
        <v>2</v>
      </c>
      <c r="H17" s="247">
        <v>61.33</v>
      </c>
      <c r="I17" s="247">
        <v>48.33</v>
      </c>
      <c r="J17" s="247">
        <v>-13</v>
      </c>
    </row>
    <row r="18" spans="1:10" ht="16.5" customHeight="1">
      <c r="A18" s="176" t="s">
        <v>65</v>
      </c>
      <c r="B18" s="246">
        <v>645</v>
      </c>
      <c r="C18" s="246">
        <v>607.33000000000004</v>
      </c>
      <c r="D18" s="247">
        <v>-38</v>
      </c>
      <c r="E18" s="246">
        <v>85.33</v>
      </c>
      <c r="F18" s="246">
        <v>74</v>
      </c>
      <c r="G18" s="247">
        <v>-11</v>
      </c>
      <c r="H18" s="247">
        <v>67.33</v>
      </c>
      <c r="I18" s="247">
        <v>41.67</v>
      </c>
      <c r="J18" s="247">
        <v>-26</v>
      </c>
    </row>
    <row r="19" spans="1:10" ht="16.5" customHeight="1">
      <c r="A19" s="176" t="s">
        <v>66</v>
      </c>
      <c r="B19" s="246">
        <v>1179</v>
      </c>
      <c r="C19" s="246">
        <v>1202.33</v>
      </c>
      <c r="D19" s="247">
        <v>23</v>
      </c>
      <c r="E19" s="246">
        <v>102.33</v>
      </c>
      <c r="F19" s="246">
        <v>87.67</v>
      </c>
      <c r="G19" s="247">
        <v>-15</v>
      </c>
      <c r="H19" s="247">
        <v>57.67</v>
      </c>
      <c r="I19" s="247">
        <v>43.33</v>
      </c>
      <c r="J19" s="247">
        <v>-14</v>
      </c>
    </row>
    <row r="20" spans="1:10" ht="16.5" customHeight="1">
      <c r="A20" s="176" t="s">
        <v>67</v>
      </c>
      <c r="B20" s="246">
        <v>404</v>
      </c>
      <c r="C20" s="246">
        <v>378.67</v>
      </c>
      <c r="D20" s="247">
        <v>-25</v>
      </c>
      <c r="E20" s="246">
        <v>44.67</v>
      </c>
      <c r="F20" s="246">
        <v>40</v>
      </c>
      <c r="G20" s="247">
        <v>-5</v>
      </c>
      <c r="H20" s="247">
        <v>32.33</v>
      </c>
      <c r="I20" s="247">
        <v>29.33</v>
      </c>
      <c r="J20" s="247">
        <v>-3</v>
      </c>
    </row>
    <row r="21" spans="1:10" ht="16.5" customHeight="1">
      <c r="A21" s="176" t="s">
        <v>68</v>
      </c>
      <c r="B21" s="246">
        <v>299</v>
      </c>
      <c r="C21" s="246">
        <v>305.33</v>
      </c>
      <c r="D21" s="247">
        <v>6</v>
      </c>
      <c r="E21" s="246">
        <v>31</v>
      </c>
      <c r="F21" s="246">
        <v>30</v>
      </c>
      <c r="G21" s="247">
        <v>-1</v>
      </c>
      <c r="H21" s="247">
        <v>24</v>
      </c>
      <c r="I21" s="247">
        <v>12.67</v>
      </c>
      <c r="J21" s="247">
        <v>-11</v>
      </c>
    </row>
    <row r="22" spans="1:10" ht="16.5" customHeight="1">
      <c r="A22" s="176" t="s">
        <v>69</v>
      </c>
      <c r="B22" s="246">
        <v>63.33</v>
      </c>
      <c r="C22" s="246">
        <v>66</v>
      </c>
      <c r="D22" s="247">
        <v>3</v>
      </c>
      <c r="E22" s="246">
        <v>4.67</v>
      </c>
      <c r="F22" s="246">
        <v>5</v>
      </c>
      <c r="G22" s="247">
        <v>0</v>
      </c>
      <c r="H22" s="247">
        <v>4.33</v>
      </c>
      <c r="I22" s="247">
        <v>3</v>
      </c>
      <c r="J22" s="247">
        <v>-1</v>
      </c>
    </row>
    <row r="23" spans="1:10" ht="16.5" customHeight="1">
      <c r="A23" s="176" t="s">
        <v>70</v>
      </c>
      <c r="B23" s="246">
        <v>2205</v>
      </c>
      <c r="C23" s="246">
        <v>2374.67</v>
      </c>
      <c r="D23" s="247">
        <v>170</v>
      </c>
      <c r="E23" s="246">
        <v>291</v>
      </c>
      <c r="F23" s="246">
        <v>318.33</v>
      </c>
      <c r="G23" s="247">
        <v>27</v>
      </c>
      <c r="H23" s="247">
        <v>260</v>
      </c>
      <c r="I23" s="247">
        <v>214.33</v>
      </c>
      <c r="J23" s="247">
        <v>-46</v>
      </c>
    </row>
    <row r="24" spans="1:10" ht="16.5" customHeight="1">
      <c r="A24" s="176" t="s">
        <v>71</v>
      </c>
      <c r="B24" s="246">
        <v>961</v>
      </c>
      <c r="C24" s="246">
        <v>976.67</v>
      </c>
      <c r="D24" s="247">
        <v>16</v>
      </c>
      <c r="E24" s="246">
        <v>137</v>
      </c>
      <c r="F24" s="246">
        <v>134.66999999999999</v>
      </c>
      <c r="G24" s="247">
        <v>-2</v>
      </c>
      <c r="H24" s="247">
        <v>114</v>
      </c>
      <c r="I24" s="247">
        <v>72.67</v>
      </c>
      <c r="J24" s="247">
        <v>-41</v>
      </c>
    </row>
    <row r="25" spans="1:10" ht="16.5" customHeight="1">
      <c r="A25" s="176" t="s">
        <v>72</v>
      </c>
      <c r="B25" s="246">
        <v>3652.33</v>
      </c>
      <c r="C25" s="246">
        <v>3767</v>
      </c>
      <c r="D25" s="247">
        <v>115</v>
      </c>
      <c r="E25" s="246">
        <v>415.33</v>
      </c>
      <c r="F25" s="246">
        <v>414.33</v>
      </c>
      <c r="G25" s="247">
        <v>-1</v>
      </c>
      <c r="H25" s="247">
        <v>364.33</v>
      </c>
      <c r="I25" s="247">
        <v>282.33</v>
      </c>
      <c r="J25" s="247">
        <v>-82</v>
      </c>
    </row>
    <row r="26" spans="1:10" ht="16.5" customHeight="1">
      <c r="A26" s="176" t="s">
        <v>73</v>
      </c>
      <c r="B26" s="246">
        <v>1266.33</v>
      </c>
      <c r="C26" s="246">
        <v>1326.67</v>
      </c>
      <c r="D26" s="247">
        <v>60</v>
      </c>
      <c r="E26" s="246">
        <v>129.66999999999999</v>
      </c>
      <c r="F26" s="246">
        <v>121.67</v>
      </c>
      <c r="G26" s="247">
        <v>-8</v>
      </c>
      <c r="H26" s="247">
        <v>110.67</v>
      </c>
      <c r="I26" s="247">
        <v>78</v>
      </c>
      <c r="J26" s="247">
        <v>-33</v>
      </c>
    </row>
    <row r="27" spans="1:10" ht="16.5" customHeight="1">
      <c r="A27" s="176" t="s">
        <v>31</v>
      </c>
      <c r="B27" s="246">
        <v>1517.67</v>
      </c>
      <c r="C27" s="246">
        <v>1406.33</v>
      </c>
      <c r="D27" s="247">
        <v>-111</v>
      </c>
      <c r="E27" s="246">
        <v>87.67</v>
      </c>
      <c r="F27" s="246">
        <v>90.33</v>
      </c>
      <c r="G27" s="247">
        <v>3</v>
      </c>
      <c r="H27" s="247">
        <v>61.33</v>
      </c>
      <c r="I27" s="247">
        <v>64</v>
      </c>
      <c r="J27" s="247">
        <v>3</v>
      </c>
    </row>
    <row r="28" spans="1:10" ht="16.5" customHeight="1">
      <c r="A28" s="176" t="s">
        <v>74</v>
      </c>
      <c r="B28" s="246">
        <v>3580.67</v>
      </c>
      <c r="C28" s="246">
        <v>3679.67</v>
      </c>
      <c r="D28" s="247">
        <v>99</v>
      </c>
      <c r="E28" s="246">
        <v>312</v>
      </c>
      <c r="F28" s="246">
        <v>324</v>
      </c>
      <c r="G28" s="247">
        <v>12</v>
      </c>
      <c r="H28" s="247">
        <v>239.33</v>
      </c>
      <c r="I28" s="247">
        <v>216</v>
      </c>
      <c r="J28" s="247">
        <v>-23</v>
      </c>
    </row>
    <row r="29" spans="1:10" ht="16.5" customHeight="1">
      <c r="A29" s="176" t="s">
        <v>75</v>
      </c>
      <c r="B29" s="246">
        <v>1454.67</v>
      </c>
      <c r="C29" s="246">
        <v>1488.33</v>
      </c>
      <c r="D29" s="247">
        <v>34</v>
      </c>
      <c r="E29" s="246">
        <v>90</v>
      </c>
      <c r="F29" s="246">
        <v>95.33</v>
      </c>
      <c r="G29" s="247">
        <v>5</v>
      </c>
      <c r="H29" s="247">
        <v>80.33</v>
      </c>
      <c r="I29" s="247">
        <v>53</v>
      </c>
      <c r="J29" s="247">
        <v>-27</v>
      </c>
    </row>
    <row r="30" spans="1:10" ht="16.5" customHeight="1">
      <c r="A30" s="176" t="s">
        <v>76</v>
      </c>
      <c r="B30" s="246">
        <v>705.33</v>
      </c>
      <c r="C30" s="246">
        <v>665.67</v>
      </c>
      <c r="D30" s="247">
        <v>-40</v>
      </c>
      <c r="E30" s="246">
        <v>62</v>
      </c>
      <c r="F30" s="246">
        <v>62.33</v>
      </c>
      <c r="G30" s="247">
        <v>0</v>
      </c>
      <c r="H30" s="247">
        <v>44.67</v>
      </c>
      <c r="I30" s="247">
        <v>35</v>
      </c>
      <c r="J30" s="247">
        <v>-10</v>
      </c>
    </row>
    <row r="31" spans="1:10" ht="16.5" customHeight="1">
      <c r="A31" s="176" t="s">
        <v>77</v>
      </c>
      <c r="B31" s="246">
        <v>1957.67</v>
      </c>
      <c r="C31" s="246">
        <v>1936.33</v>
      </c>
      <c r="D31" s="247">
        <v>-21</v>
      </c>
      <c r="E31" s="246">
        <v>212.33</v>
      </c>
      <c r="F31" s="246">
        <v>205.33</v>
      </c>
      <c r="G31" s="247">
        <v>-7</v>
      </c>
      <c r="H31" s="247">
        <v>177.33</v>
      </c>
      <c r="I31" s="247">
        <v>126.33</v>
      </c>
      <c r="J31" s="247">
        <v>-51</v>
      </c>
    </row>
    <row r="32" spans="1:10" ht="16.5" customHeight="1">
      <c r="A32" s="180" t="s">
        <v>78</v>
      </c>
      <c r="B32" s="248">
        <v>303.33</v>
      </c>
      <c r="C32" s="248">
        <v>283.33</v>
      </c>
      <c r="D32" s="249">
        <v>-20</v>
      </c>
      <c r="E32" s="248">
        <v>23</v>
      </c>
      <c r="F32" s="248">
        <v>23</v>
      </c>
      <c r="G32" s="249">
        <v>0</v>
      </c>
      <c r="H32" s="249">
        <v>12</v>
      </c>
      <c r="I32" s="249">
        <v>14</v>
      </c>
      <c r="J32" s="249">
        <v>2</v>
      </c>
    </row>
    <row r="33" spans="1:1">
      <c r="A33" s="105" t="s">
        <v>175</v>
      </c>
    </row>
    <row r="35" spans="1:1" s="181" customFormat="1" ht="11.5">
      <c r="A35" s="174" t="s">
        <v>42</v>
      </c>
    </row>
    <row r="36" spans="1:1" s="181" customFormat="1" ht="11.5">
      <c r="A36" s="102" t="s">
        <v>81</v>
      </c>
    </row>
    <row r="37" spans="1:1" s="181" customFormat="1" ht="11.5">
      <c r="A37" s="102" t="s">
        <v>82</v>
      </c>
    </row>
    <row r="38" spans="1:1" s="181" customFormat="1" ht="11.5">
      <c r="A38" s="174" t="s">
        <v>22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B15E-9AAE-4A2C-B229-B01885BA7E54}">
  <sheetPr>
    <pageSetUpPr fitToPage="1"/>
  </sheetPr>
  <dimension ref="A1:W38"/>
  <sheetViews>
    <sheetView zoomScaleNormal="100" workbookViewId="0"/>
  </sheetViews>
  <sheetFormatPr baseColWidth="10" defaultColWidth="9.1796875" defaultRowHeight="12.5"/>
  <cols>
    <col min="1" max="1" width="21.54296875" style="176" customWidth="1"/>
    <col min="2" max="2" width="8.81640625" style="176" customWidth="1"/>
    <col min="3" max="3" width="6.81640625" style="176" bestFit="1" customWidth="1"/>
    <col min="4" max="4" width="10.453125" style="178" bestFit="1" customWidth="1"/>
    <col min="5" max="5" width="11.453125" style="176" customWidth="1"/>
    <col min="6" max="6" width="6.81640625" style="176" bestFit="1" customWidth="1"/>
    <col min="7" max="7" width="10.453125" style="178" bestFit="1" customWidth="1"/>
    <col min="8" max="8" width="8.81640625" style="176" bestFit="1" customWidth="1"/>
    <col min="9" max="9" width="6.81640625" style="176" bestFit="1" customWidth="1"/>
    <col min="10" max="10" width="10.453125" style="176" bestFit="1" customWidth="1"/>
    <col min="11" max="16384" width="9.1796875" style="176"/>
  </cols>
  <sheetData>
    <row r="1" spans="1:10" ht="15.5">
      <c r="A1" s="245"/>
    </row>
    <row r="2" spans="1:10" ht="13">
      <c r="A2" s="177" t="s">
        <v>127</v>
      </c>
      <c r="B2" s="343" t="s">
        <v>106</v>
      </c>
      <c r="C2" s="343"/>
      <c r="D2" s="343"/>
      <c r="E2" s="343"/>
      <c r="F2" s="343"/>
      <c r="G2" s="343"/>
      <c r="H2" s="343"/>
      <c r="I2" s="343"/>
      <c r="J2" s="343"/>
    </row>
    <row r="3" spans="1:10" ht="13">
      <c r="A3" s="177"/>
    </row>
    <row r="4" spans="1:10" ht="40.5" customHeight="1">
      <c r="A4" s="179"/>
      <c r="B4" s="340" t="s">
        <v>37</v>
      </c>
      <c r="C4" s="340"/>
      <c r="D4" s="340"/>
      <c r="E4" s="341" t="s">
        <v>51</v>
      </c>
      <c r="F4" s="341"/>
      <c r="G4" s="341"/>
      <c r="H4" s="341" t="s">
        <v>52</v>
      </c>
      <c r="I4" s="341"/>
      <c r="J4" s="341"/>
    </row>
    <row r="5" spans="1:10" s="118" customFormat="1" ht="21" customHeight="1">
      <c r="A5" s="164"/>
      <c r="B5" s="199" t="s">
        <v>88</v>
      </c>
      <c r="C5" s="199" t="s">
        <v>89</v>
      </c>
      <c r="D5" s="199" t="s">
        <v>53</v>
      </c>
      <c r="E5" s="199" t="s">
        <v>88</v>
      </c>
      <c r="F5" s="199" t="s">
        <v>89</v>
      </c>
      <c r="G5" s="199" t="s">
        <v>53</v>
      </c>
      <c r="H5" s="199" t="s">
        <v>88</v>
      </c>
      <c r="I5" s="199" t="s">
        <v>89</v>
      </c>
      <c r="J5" s="199" t="s">
        <v>53</v>
      </c>
    </row>
    <row r="6" spans="1:10" ht="15.75" customHeight="1">
      <c r="A6" s="176" t="s">
        <v>4</v>
      </c>
      <c r="B6" s="246">
        <v>38776.67</v>
      </c>
      <c r="C6" s="246">
        <v>40400</v>
      </c>
      <c r="D6" s="247">
        <v>1623</v>
      </c>
      <c r="E6" s="246">
        <v>4195.33</v>
      </c>
      <c r="F6" s="246">
        <v>4325</v>
      </c>
      <c r="G6" s="247">
        <v>130</v>
      </c>
      <c r="H6" s="247">
        <v>3549</v>
      </c>
      <c r="I6" s="247">
        <v>2797.33</v>
      </c>
      <c r="J6" s="247">
        <v>-752</v>
      </c>
    </row>
    <row r="7" spans="1:10" ht="20.25" customHeight="1">
      <c r="A7" s="176" t="s">
        <v>54</v>
      </c>
      <c r="B7" s="246">
        <v>6602.67</v>
      </c>
      <c r="C7" s="246">
        <v>6604</v>
      </c>
      <c r="D7" s="247">
        <v>1</v>
      </c>
      <c r="E7" s="246">
        <v>612.33000000000004</v>
      </c>
      <c r="F7" s="246">
        <v>606</v>
      </c>
      <c r="G7" s="247">
        <v>-6</v>
      </c>
      <c r="H7" s="247">
        <v>525.33000000000004</v>
      </c>
      <c r="I7" s="247">
        <v>358.67</v>
      </c>
      <c r="J7" s="247">
        <v>-167</v>
      </c>
    </row>
    <row r="8" spans="1:10" ht="16.5" customHeight="1">
      <c r="A8" s="176" t="s">
        <v>55</v>
      </c>
      <c r="B8" s="246">
        <v>5082.67</v>
      </c>
      <c r="C8" s="246">
        <v>5064</v>
      </c>
      <c r="D8" s="247">
        <v>-19</v>
      </c>
      <c r="E8" s="246">
        <v>826.67</v>
      </c>
      <c r="F8" s="246">
        <v>746.33</v>
      </c>
      <c r="G8" s="247">
        <v>-80</v>
      </c>
      <c r="H8" s="247">
        <v>637.66999999999996</v>
      </c>
      <c r="I8" s="247">
        <v>458.33</v>
      </c>
      <c r="J8" s="247">
        <v>-179</v>
      </c>
    </row>
    <row r="9" spans="1:10" ht="16.5" customHeight="1">
      <c r="A9" s="176" t="s">
        <v>56</v>
      </c>
      <c r="B9" s="246">
        <v>2156.33</v>
      </c>
      <c r="C9" s="246">
        <v>2294.33</v>
      </c>
      <c r="D9" s="247">
        <v>138</v>
      </c>
      <c r="E9" s="246">
        <v>242.67</v>
      </c>
      <c r="F9" s="246">
        <v>267.33</v>
      </c>
      <c r="G9" s="247">
        <v>25</v>
      </c>
      <c r="H9" s="247">
        <v>215.33</v>
      </c>
      <c r="I9" s="247">
        <v>183</v>
      </c>
      <c r="J9" s="247">
        <v>-32</v>
      </c>
    </row>
    <row r="10" spans="1:10" ht="16.5" customHeight="1">
      <c r="A10" s="176" t="s">
        <v>57</v>
      </c>
      <c r="B10" s="246">
        <v>188.33</v>
      </c>
      <c r="C10" s="246">
        <v>202.33</v>
      </c>
      <c r="D10" s="247">
        <v>14</v>
      </c>
      <c r="E10" s="246">
        <v>19.670000000000002</v>
      </c>
      <c r="F10" s="246">
        <v>18.329999999999998</v>
      </c>
      <c r="G10" s="247">
        <v>-1</v>
      </c>
      <c r="H10" s="247">
        <v>16</v>
      </c>
      <c r="I10" s="247">
        <v>10</v>
      </c>
      <c r="J10" s="247">
        <v>-6</v>
      </c>
    </row>
    <row r="11" spans="1:10" ht="16.5" customHeight="1">
      <c r="A11" s="176" t="s">
        <v>58</v>
      </c>
      <c r="B11" s="246">
        <v>609</v>
      </c>
      <c r="C11" s="246">
        <v>662.33</v>
      </c>
      <c r="D11" s="247">
        <v>53</v>
      </c>
      <c r="E11" s="246">
        <v>60</v>
      </c>
      <c r="F11" s="246">
        <v>66</v>
      </c>
      <c r="G11" s="247">
        <v>6</v>
      </c>
      <c r="H11" s="247">
        <v>57</v>
      </c>
      <c r="I11" s="247">
        <v>51.67</v>
      </c>
      <c r="J11" s="247">
        <v>-5</v>
      </c>
    </row>
    <row r="12" spans="1:10" ht="16.5" customHeight="1">
      <c r="A12" s="176" t="s">
        <v>59</v>
      </c>
      <c r="B12" s="246">
        <v>218.67</v>
      </c>
      <c r="C12" s="246">
        <v>226.67</v>
      </c>
      <c r="D12" s="247">
        <v>8</v>
      </c>
      <c r="E12" s="246">
        <v>28</v>
      </c>
      <c r="F12" s="246">
        <v>30</v>
      </c>
      <c r="G12" s="247">
        <v>2</v>
      </c>
      <c r="H12" s="247">
        <v>19.329999999999998</v>
      </c>
      <c r="I12" s="247">
        <v>14.67</v>
      </c>
      <c r="J12" s="247">
        <v>-5</v>
      </c>
    </row>
    <row r="13" spans="1:10" ht="16.5" customHeight="1">
      <c r="A13" s="176" t="s">
        <v>60</v>
      </c>
      <c r="B13" s="246">
        <v>219.67</v>
      </c>
      <c r="C13" s="246">
        <v>246</v>
      </c>
      <c r="D13" s="247">
        <v>26</v>
      </c>
      <c r="E13" s="246">
        <v>29.67</v>
      </c>
      <c r="F13" s="246">
        <v>31.33</v>
      </c>
      <c r="G13" s="247">
        <v>2</v>
      </c>
      <c r="H13" s="247">
        <v>25.33</v>
      </c>
      <c r="I13" s="247">
        <v>21.67</v>
      </c>
      <c r="J13" s="247">
        <v>-4</v>
      </c>
    </row>
    <row r="14" spans="1:10" ht="16.5" customHeight="1">
      <c r="A14" s="176" t="s">
        <v>61</v>
      </c>
      <c r="B14" s="246">
        <v>183.33</v>
      </c>
      <c r="C14" s="246">
        <v>211</v>
      </c>
      <c r="D14" s="247">
        <v>28</v>
      </c>
      <c r="E14" s="246">
        <v>23.33</v>
      </c>
      <c r="F14" s="246">
        <v>30.67</v>
      </c>
      <c r="G14" s="247">
        <v>7</v>
      </c>
      <c r="H14" s="247">
        <v>23.67</v>
      </c>
      <c r="I14" s="247">
        <v>21</v>
      </c>
      <c r="J14" s="247">
        <v>-3</v>
      </c>
    </row>
    <row r="15" spans="1:10" ht="16.5" customHeight="1">
      <c r="A15" s="176" t="s">
        <v>62</v>
      </c>
      <c r="B15" s="246">
        <v>606.66999999999996</v>
      </c>
      <c r="C15" s="246">
        <v>669.33</v>
      </c>
      <c r="D15" s="247">
        <v>63</v>
      </c>
      <c r="E15" s="246">
        <v>58</v>
      </c>
      <c r="F15" s="246">
        <v>72</v>
      </c>
      <c r="G15" s="247">
        <v>14</v>
      </c>
      <c r="H15" s="247">
        <v>41.67</v>
      </c>
      <c r="I15" s="247">
        <v>43.33</v>
      </c>
      <c r="J15" s="247">
        <v>2</v>
      </c>
    </row>
    <row r="16" spans="1:10" ht="16.5" customHeight="1">
      <c r="A16" s="176" t="s">
        <v>63</v>
      </c>
      <c r="B16" s="246">
        <v>1366</v>
      </c>
      <c r="C16" s="246">
        <v>1482</v>
      </c>
      <c r="D16" s="247">
        <v>116</v>
      </c>
      <c r="E16" s="246">
        <v>122</v>
      </c>
      <c r="F16" s="246">
        <v>141</v>
      </c>
      <c r="G16" s="247">
        <v>19</v>
      </c>
      <c r="H16" s="247">
        <v>82.33</v>
      </c>
      <c r="I16" s="247">
        <v>93</v>
      </c>
      <c r="J16" s="247">
        <v>11</v>
      </c>
    </row>
    <row r="17" spans="1:10" ht="16.5" customHeight="1">
      <c r="A17" s="176" t="s">
        <v>64</v>
      </c>
      <c r="B17" s="246">
        <v>1055.33</v>
      </c>
      <c r="C17" s="246">
        <v>1186.67</v>
      </c>
      <c r="D17" s="247">
        <v>131</v>
      </c>
      <c r="E17" s="246">
        <v>97.67</v>
      </c>
      <c r="F17" s="246">
        <v>113</v>
      </c>
      <c r="G17" s="247">
        <v>15</v>
      </c>
      <c r="H17" s="247">
        <v>68</v>
      </c>
      <c r="I17" s="247">
        <v>72</v>
      </c>
      <c r="J17" s="247">
        <v>4</v>
      </c>
    </row>
    <row r="18" spans="1:10" ht="16.5" customHeight="1">
      <c r="A18" s="176" t="s">
        <v>65</v>
      </c>
      <c r="B18" s="246">
        <v>659.67</v>
      </c>
      <c r="C18" s="246">
        <v>671.33</v>
      </c>
      <c r="D18" s="247">
        <v>12</v>
      </c>
      <c r="E18" s="246">
        <v>91.67</v>
      </c>
      <c r="F18" s="246">
        <v>93.67</v>
      </c>
      <c r="G18" s="247">
        <v>2</v>
      </c>
      <c r="H18" s="247">
        <v>83</v>
      </c>
      <c r="I18" s="247">
        <v>63</v>
      </c>
      <c r="J18" s="247">
        <v>-20</v>
      </c>
    </row>
    <row r="19" spans="1:10" ht="16.5" customHeight="1">
      <c r="A19" s="176" t="s">
        <v>66</v>
      </c>
      <c r="B19" s="246">
        <v>1216</v>
      </c>
      <c r="C19" s="246">
        <v>1298.67</v>
      </c>
      <c r="D19" s="247">
        <v>83</v>
      </c>
      <c r="E19" s="246">
        <v>118.33</v>
      </c>
      <c r="F19" s="246">
        <v>109.67</v>
      </c>
      <c r="G19" s="247">
        <v>-9</v>
      </c>
      <c r="H19" s="247">
        <v>78.67</v>
      </c>
      <c r="I19" s="247">
        <v>51</v>
      </c>
      <c r="J19" s="247">
        <v>-28</v>
      </c>
    </row>
    <row r="20" spans="1:10" ht="16.5" customHeight="1">
      <c r="A20" s="176" t="s">
        <v>67</v>
      </c>
      <c r="B20" s="246">
        <v>411.33</v>
      </c>
      <c r="C20" s="246">
        <v>413.67</v>
      </c>
      <c r="D20" s="247">
        <v>2</v>
      </c>
      <c r="E20" s="246">
        <v>48</v>
      </c>
      <c r="F20" s="246">
        <v>44.33</v>
      </c>
      <c r="G20" s="247">
        <v>-4</v>
      </c>
      <c r="H20" s="247">
        <v>40</v>
      </c>
      <c r="I20" s="247">
        <v>34</v>
      </c>
      <c r="J20" s="247">
        <v>-6</v>
      </c>
    </row>
    <row r="21" spans="1:10" ht="16.5" customHeight="1">
      <c r="A21" s="176" t="s">
        <v>68</v>
      </c>
      <c r="B21" s="246">
        <v>306</v>
      </c>
      <c r="C21" s="246">
        <v>324.67</v>
      </c>
      <c r="D21" s="247">
        <v>19</v>
      </c>
      <c r="E21" s="246">
        <v>31</v>
      </c>
      <c r="F21" s="246">
        <v>35</v>
      </c>
      <c r="G21" s="247">
        <v>4</v>
      </c>
      <c r="H21" s="247">
        <v>30.33</v>
      </c>
      <c r="I21" s="247">
        <v>20.329999999999998</v>
      </c>
      <c r="J21" s="247">
        <v>-10</v>
      </c>
    </row>
    <row r="22" spans="1:10" ht="16.5" customHeight="1">
      <c r="A22" s="176" t="s">
        <v>69</v>
      </c>
      <c r="B22" s="246">
        <v>69.33</v>
      </c>
      <c r="C22" s="246">
        <v>80.33</v>
      </c>
      <c r="D22" s="247">
        <v>11</v>
      </c>
      <c r="E22" s="246">
        <v>6</v>
      </c>
      <c r="F22" s="246">
        <v>9</v>
      </c>
      <c r="G22" s="247">
        <v>3</v>
      </c>
      <c r="H22" s="247">
        <v>8</v>
      </c>
      <c r="I22" s="247">
        <v>5.33</v>
      </c>
      <c r="J22" s="247">
        <v>-3</v>
      </c>
    </row>
    <row r="23" spans="1:10" ht="16.5" customHeight="1">
      <c r="A23" s="176" t="s">
        <v>70</v>
      </c>
      <c r="B23" s="246">
        <v>2207</v>
      </c>
      <c r="C23" s="246">
        <v>2424.33</v>
      </c>
      <c r="D23" s="247">
        <v>217</v>
      </c>
      <c r="E23" s="246">
        <v>280</v>
      </c>
      <c r="F23" s="246">
        <v>313.33</v>
      </c>
      <c r="G23" s="247">
        <v>33</v>
      </c>
      <c r="H23" s="247">
        <v>262</v>
      </c>
      <c r="I23" s="247">
        <v>211.67</v>
      </c>
      <c r="J23" s="247">
        <v>-50</v>
      </c>
    </row>
    <row r="24" spans="1:10" ht="16.5" customHeight="1">
      <c r="A24" s="176" t="s">
        <v>71</v>
      </c>
      <c r="B24" s="246">
        <v>968</v>
      </c>
      <c r="C24" s="246">
        <v>968</v>
      </c>
      <c r="D24" s="247">
        <v>0</v>
      </c>
      <c r="E24" s="246">
        <v>130</v>
      </c>
      <c r="F24" s="246">
        <v>122</v>
      </c>
      <c r="G24" s="247">
        <v>-8</v>
      </c>
      <c r="H24" s="247">
        <v>116</v>
      </c>
      <c r="I24" s="247">
        <v>65.67</v>
      </c>
      <c r="J24" s="247">
        <v>-50</v>
      </c>
    </row>
    <row r="25" spans="1:10" ht="16.5" customHeight="1">
      <c r="A25" s="176" t="s">
        <v>72</v>
      </c>
      <c r="B25" s="246">
        <v>3684</v>
      </c>
      <c r="C25" s="246">
        <v>3913</v>
      </c>
      <c r="D25" s="247">
        <v>229</v>
      </c>
      <c r="E25" s="246">
        <v>430.33</v>
      </c>
      <c r="F25" s="246">
        <v>447.33</v>
      </c>
      <c r="G25" s="247">
        <v>17</v>
      </c>
      <c r="H25" s="247">
        <v>396.33</v>
      </c>
      <c r="I25" s="247">
        <v>322.67</v>
      </c>
      <c r="J25" s="247">
        <v>-74</v>
      </c>
    </row>
    <row r="26" spans="1:10" ht="16.5" customHeight="1">
      <c r="A26" s="176" t="s">
        <v>73</v>
      </c>
      <c r="B26" s="246">
        <v>1258.67</v>
      </c>
      <c r="C26" s="246">
        <v>1337.33</v>
      </c>
      <c r="D26" s="247">
        <v>79</v>
      </c>
      <c r="E26" s="246">
        <v>132</v>
      </c>
      <c r="F26" s="246">
        <v>131</v>
      </c>
      <c r="G26" s="247">
        <v>-1</v>
      </c>
      <c r="H26" s="247">
        <v>102</v>
      </c>
      <c r="I26" s="247">
        <v>71.67</v>
      </c>
      <c r="J26" s="247">
        <v>-30</v>
      </c>
    </row>
    <row r="27" spans="1:10" ht="16.5" customHeight="1">
      <c r="A27" s="176" t="s">
        <v>31</v>
      </c>
      <c r="B27" s="246">
        <v>1543</v>
      </c>
      <c r="C27" s="246">
        <v>1524</v>
      </c>
      <c r="D27" s="247">
        <v>-19</v>
      </c>
      <c r="E27" s="246">
        <v>86</v>
      </c>
      <c r="F27" s="246">
        <v>98.67</v>
      </c>
      <c r="G27" s="247">
        <v>13</v>
      </c>
      <c r="H27" s="247">
        <v>69</v>
      </c>
      <c r="I27" s="247">
        <v>85.33</v>
      </c>
      <c r="J27" s="247">
        <v>16</v>
      </c>
    </row>
    <row r="28" spans="1:10" ht="16.5" customHeight="1">
      <c r="A28" s="176" t="s">
        <v>74</v>
      </c>
      <c r="B28" s="246">
        <v>3654.33</v>
      </c>
      <c r="C28" s="246">
        <v>3922.67</v>
      </c>
      <c r="D28" s="247">
        <v>268</v>
      </c>
      <c r="E28" s="246">
        <v>317.67</v>
      </c>
      <c r="F28" s="246">
        <v>356.33</v>
      </c>
      <c r="G28" s="247">
        <v>39</v>
      </c>
      <c r="H28" s="247">
        <v>277.33</v>
      </c>
      <c r="I28" s="247">
        <v>248.33</v>
      </c>
      <c r="J28" s="247">
        <v>-29</v>
      </c>
    </row>
    <row r="29" spans="1:10" ht="16.5" customHeight="1">
      <c r="A29" s="176" t="s">
        <v>75</v>
      </c>
      <c r="B29" s="246">
        <v>1455</v>
      </c>
      <c r="C29" s="246">
        <v>1499</v>
      </c>
      <c r="D29" s="247">
        <v>44</v>
      </c>
      <c r="E29" s="246">
        <v>98</v>
      </c>
      <c r="F29" s="246">
        <v>106</v>
      </c>
      <c r="G29" s="247">
        <v>8</v>
      </c>
      <c r="H29" s="247">
        <v>92.67</v>
      </c>
      <c r="I29" s="247">
        <v>63.33</v>
      </c>
      <c r="J29" s="247">
        <v>-29</v>
      </c>
    </row>
    <row r="30" spans="1:10" ht="16.5" customHeight="1">
      <c r="A30" s="176" t="s">
        <v>76</v>
      </c>
      <c r="B30" s="246">
        <v>748</v>
      </c>
      <c r="C30" s="246">
        <v>773.33</v>
      </c>
      <c r="D30" s="247">
        <v>25</v>
      </c>
      <c r="E30" s="246">
        <v>77.33</v>
      </c>
      <c r="F30" s="246">
        <v>89</v>
      </c>
      <c r="G30" s="247">
        <v>12</v>
      </c>
      <c r="H30" s="247">
        <v>78</v>
      </c>
      <c r="I30" s="247">
        <v>64.67</v>
      </c>
      <c r="J30" s="247">
        <v>-13</v>
      </c>
    </row>
    <row r="31" spans="1:10" ht="16.5" customHeight="1">
      <c r="A31" s="176" t="s">
        <v>77</v>
      </c>
      <c r="B31" s="246">
        <v>1965</v>
      </c>
      <c r="C31" s="246">
        <v>2048.33</v>
      </c>
      <c r="D31" s="247">
        <v>83</v>
      </c>
      <c r="E31" s="246">
        <v>218.33</v>
      </c>
      <c r="F31" s="246">
        <v>218</v>
      </c>
      <c r="G31" s="247">
        <v>0</v>
      </c>
      <c r="H31" s="247">
        <v>191</v>
      </c>
      <c r="I31" s="247">
        <v>138.66999999999999</v>
      </c>
      <c r="J31" s="247">
        <v>-52</v>
      </c>
    </row>
    <row r="32" spans="1:10" ht="16.5" customHeight="1">
      <c r="A32" s="180" t="s">
        <v>78</v>
      </c>
      <c r="B32" s="248">
        <v>303.67</v>
      </c>
      <c r="C32" s="248">
        <v>301.67</v>
      </c>
      <c r="D32" s="249">
        <v>-2</v>
      </c>
      <c r="E32" s="248">
        <v>26.33</v>
      </c>
      <c r="F32" s="248">
        <v>28.33</v>
      </c>
      <c r="G32" s="249">
        <v>2</v>
      </c>
      <c r="H32" s="249">
        <v>17</v>
      </c>
      <c r="I32" s="249">
        <v>16.670000000000002</v>
      </c>
      <c r="J32" s="249">
        <v>0</v>
      </c>
    </row>
    <row r="33" spans="1:23">
      <c r="A33" s="105" t="s">
        <v>175</v>
      </c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</row>
    <row r="35" spans="1:23" s="181" customFormat="1" ht="11.5">
      <c r="A35" s="174" t="s">
        <v>42</v>
      </c>
    </row>
    <row r="36" spans="1:23" s="181" customFormat="1" ht="11.5">
      <c r="A36" s="102" t="s">
        <v>81</v>
      </c>
    </row>
    <row r="37" spans="1:23" s="181" customFormat="1" ht="11.5">
      <c r="A37" s="102" t="s">
        <v>82</v>
      </c>
    </row>
    <row r="38" spans="1:23" s="181" customFormat="1" ht="11.5">
      <c r="A38" s="174" t="s">
        <v>22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B846-F193-4647-AD6A-850F23598D7A}">
  <sheetPr>
    <pageSetUpPr fitToPage="1"/>
  </sheetPr>
  <dimension ref="A1:AC62"/>
  <sheetViews>
    <sheetView zoomScale="80" zoomScaleNormal="80" workbookViewId="0"/>
  </sheetViews>
  <sheetFormatPr baseColWidth="10" defaultColWidth="9.1796875" defaultRowHeight="14.5"/>
  <cols>
    <col min="1" max="1" width="5.54296875" style="103" customWidth="1"/>
    <col min="2" max="2" width="24.26953125" style="103" customWidth="1"/>
    <col min="3" max="3" width="9.26953125" style="103" customWidth="1"/>
    <col min="4" max="4" width="14.7265625" style="103" customWidth="1"/>
    <col min="5" max="6" width="10.1796875" style="103" customWidth="1"/>
    <col min="7" max="7" width="11" style="103" customWidth="1"/>
    <col min="8" max="9" width="9.1796875" style="103"/>
    <col min="10" max="10" width="14.7265625" style="103" customWidth="1"/>
    <col min="11" max="15" width="9.1796875" style="103"/>
    <col min="16" max="16" width="14.81640625" style="103" customWidth="1"/>
    <col min="17" max="20" width="9.1796875" style="103"/>
    <col min="21" max="22" width="12.54296875" style="198" bestFit="1" customWidth="1"/>
    <col min="23" max="29" width="9.1796875" style="198"/>
    <col min="30" max="16384" width="9.1796875" style="103"/>
  </cols>
  <sheetData>
    <row r="1" spans="1:20">
      <c r="A1" s="118"/>
      <c r="B1" s="105"/>
      <c r="C1" s="105"/>
      <c r="D1" s="105"/>
      <c r="E1" s="105"/>
      <c r="F1" s="105"/>
      <c r="G1" s="105"/>
      <c r="H1" s="105"/>
      <c r="I1" s="105"/>
      <c r="J1" s="105"/>
    </row>
    <row r="2" spans="1:20">
      <c r="A2" s="104" t="s">
        <v>131</v>
      </c>
      <c r="B2" s="106"/>
      <c r="C2" s="105"/>
      <c r="D2" s="105"/>
      <c r="E2" s="105"/>
      <c r="F2" s="105"/>
      <c r="G2" s="105"/>
      <c r="H2" s="105"/>
      <c r="I2" s="105"/>
      <c r="J2" s="105"/>
      <c r="T2" s="198"/>
    </row>
    <row r="3" spans="1:20">
      <c r="A3" s="117"/>
      <c r="B3" s="105"/>
      <c r="C3" s="105"/>
      <c r="D3" s="105"/>
      <c r="E3" s="105"/>
      <c r="F3" s="105"/>
      <c r="G3" s="105"/>
      <c r="H3" s="105"/>
      <c r="I3" s="105"/>
      <c r="J3" s="105"/>
      <c r="T3" s="198"/>
    </row>
    <row r="4" spans="1:20">
      <c r="A4" s="117"/>
      <c r="B4" s="312" t="s">
        <v>99</v>
      </c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198"/>
    </row>
    <row r="5" spans="1:20">
      <c r="B5" s="325" t="s">
        <v>26</v>
      </c>
      <c r="C5" s="325"/>
      <c r="D5" s="325"/>
      <c r="E5" s="325"/>
      <c r="F5" s="325"/>
      <c r="G5" s="325"/>
      <c r="H5" s="105"/>
      <c r="I5" s="327" t="s">
        <v>33</v>
      </c>
      <c r="J5" s="327"/>
      <c r="K5" s="327"/>
      <c r="L5" s="327"/>
      <c r="M5" s="327"/>
      <c r="N5" s="198"/>
      <c r="O5" s="327" t="s">
        <v>32</v>
      </c>
      <c r="P5" s="327"/>
      <c r="Q5" s="327"/>
      <c r="R5" s="327"/>
      <c r="S5" s="327"/>
      <c r="T5" s="198"/>
    </row>
    <row r="6" spans="1:20" ht="38.25" customHeight="1">
      <c r="B6" s="238"/>
      <c r="C6" s="335" t="s">
        <v>171</v>
      </c>
      <c r="D6" s="335" t="s">
        <v>84</v>
      </c>
      <c r="E6" s="335" t="s">
        <v>98</v>
      </c>
      <c r="F6" s="335" t="s">
        <v>170</v>
      </c>
      <c r="G6" s="335"/>
      <c r="H6" s="265"/>
      <c r="I6" s="335" t="s">
        <v>171</v>
      </c>
      <c r="J6" s="335" t="s">
        <v>84</v>
      </c>
      <c r="K6" s="335" t="s">
        <v>98</v>
      </c>
      <c r="L6" s="335" t="s">
        <v>170</v>
      </c>
      <c r="M6" s="335"/>
      <c r="N6" s="266"/>
      <c r="O6" s="335" t="s">
        <v>171</v>
      </c>
      <c r="P6" s="335" t="s">
        <v>84</v>
      </c>
      <c r="Q6" s="335" t="s">
        <v>98</v>
      </c>
      <c r="R6" s="335" t="s">
        <v>170</v>
      </c>
      <c r="S6" s="335"/>
      <c r="T6" s="198"/>
    </row>
    <row r="7" spans="1:20" ht="72" customHeight="1">
      <c r="B7" s="237"/>
      <c r="C7" s="336"/>
      <c r="D7" s="336"/>
      <c r="E7" s="336"/>
      <c r="F7" s="267" t="s">
        <v>40</v>
      </c>
      <c r="G7" s="268" t="s">
        <v>101</v>
      </c>
      <c r="H7" s="269"/>
      <c r="I7" s="336"/>
      <c r="J7" s="336"/>
      <c r="K7" s="336"/>
      <c r="L7" s="267" t="s">
        <v>40</v>
      </c>
      <c r="M7" s="268" t="s">
        <v>101</v>
      </c>
      <c r="N7" s="270"/>
      <c r="O7" s="336"/>
      <c r="P7" s="336"/>
      <c r="Q7" s="336"/>
      <c r="R7" s="267" t="s">
        <v>40</v>
      </c>
      <c r="S7" s="268" t="s">
        <v>101</v>
      </c>
      <c r="T7" s="198"/>
    </row>
    <row r="8" spans="1:20" ht="30" customHeight="1">
      <c r="B8" s="193" t="s">
        <v>27</v>
      </c>
      <c r="C8" s="231">
        <v>10762</v>
      </c>
      <c r="D8" s="231">
        <v>9495</v>
      </c>
      <c r="E8" s="231">
        <v>30104</v>
      </c>
      <c r="F8" s="234">
        <f>D8-E8</f>
        <v>-20609</v>
      </c>
      <c r="G8" s="240">
        <f>F8/E8</f>
        <v>-0.68459340951368586</v>
      </c>
      <c r="H8" s="105"/>
      <c r="I8" s="231">
        <v>9869</v>
      </c>
      <c r="J8" s="231">
        <v>8706</v>
      </c>
      <c r="K8" s="231">
        <v>28075</v>
      </c>
      <c r="L8" s="234">
        <f>J8-K8</f>
        <v>-19369</v>
      </c>
      <c r="M8" s="240">
        <f>L8/K8</f>
        <v>-0.68990204808548528</v>
      </c>
      <c r="N8" s="211"/>
      <c r="O8" s="231">
        <v>11499</v>
      </c>
      <c r="P8" s="231">
        <v>10145</v>
      </c>
      <c r="Q8" s="234">
        <v>32217</v>
      </c>
      <c r="R8" s="234">
        <f>P8-Q8</f>
        <v>-22072</v>
      </c>
      <c r="S8" s="240">
        <f>R8/Q8</f>
        <v>-0.68510413756712296</v>
      </c>
      <c r="T8" s="198"/>
    </row>
    <row r="9" spans="1:20">
      <c r="B9" s="147"/>
      <c r="C9" s="232"/>
      <c r="D9" s="232"/>
      <c r="E9" s="232"/>
      <c r="F9" s="234"/>
      <c r="G9" s="240"/>
      <c r="H9" s="105"/>
      <c r="I9" s="232"/>
      <c r="J9" s="232"/>
      <c r="K9" s="232"/>
      <c r="L9" s="234"/>
      <c r="M9" s="240"/>
      <c r="N9" s="211"/>
      <c r="O9" s="232"/>
      <c r="P9" s="232"/>
      <c r="Q9" s="235"/>
      <c r="R9" s="234"/>
      <c r="S9" s="240"/>
      <c r="T9" s="198"/>
    </row>
    <row r="10" spans="1:20">
      <c r="B10" s="147" t="s">
        <v>24</v>
      </c>
      <c r="C10" s="232">
        <v>2762</v>
      </c>
      <c r="D10" s="232">
        <v>3325</v>
      </c>
      <c r="E10" s="232">
        <v>6545</v>
      </c>
      <c r="F10" s="235">
        <f t="shared" ref="F10:F14" si="0">D10-E10</f>
        <v>-3220</v>
      </c>
      <c r="G10" s="241">
        <f t="shared" ref="G10:G14" si="1">F10/E10</f>
        <v>-0.49197860962566847</v>
      </c>
      <c r="H10" s="105"/>
      <c r="I10" s="232">
        <v>2560</v>
      </c>
      <c r="J10" s="232">
        <v>3149</v>
      </c>
      <c r="K10" s="232">
        <v>6004</v>
      </c>
      <c r="L10" s="235">
        <f t="shared" ref="L10:L14" si="2">J10-K10</f>
        <v>-2855</v>
      </c>
      <c r="M10" s="241">
        <f t="shared" ref="M10:M14" si="3">L10/K10</f>
        <v>-0.47551632245169889</v>
      </c>
      <c r="N10" s="211"/>
      <c r="O10" s="232">
        <v>2967</v>
      </c>
      <c r="P10" s="232">
        <v>3503</v>
      </c>
      <c r="Q10" s="239">
        <v>7129</v>
      </c>
      <c r="R10" s="235">
        <f t="shared" ref="R10:R14" si="4">P10-Q10</f>
        <v>-3626</v>
      </c>
      <c r="S10" s="241">
        <f t="shared" ref="S10:S14" si="5">R10/Q10</f>
        <v>-0.50862673586758311</v>
      </c>
      <c r="T10" s="198"/>
    </row>
    <row r="11" spans="1:20">
      <c r="B11" s="147" t="s">
        <v>86</v>
      </c>
      <c r="C11" s="232">
        <v>2620</v>
      </c>
      <c r="D11" s="232">
        <v>2396</v>
      </c>
      <c r="E11" s="232">
        <v>10312</v>
      </c>
      <c r="F11" s="235">
        <f t="shared" si="0"/>
        <v>-7916</v>
      </c>
      <c r="G11" s="241">
        <f t="shared" si="1"/>
        <v>-0.7676493405740884</v>
      </c>
      <c r="H11" s="105"/>
      <c r="I11" s="232">
        <v>2420</v>
      </c>
      <c r="J11" s="232">
        <v>2217</v>
      </c>
      <c r="K11" s="232">
        <v>9543</v>
      </c>
      <c r="L11" s="235">
        <f t="shared" si="2"/>
        <v>-7326</v>
      </c>
      <c r="M11" s="241">
        <f t="shared" si="3"/>
        <v>-0.76768311851618987</v>
      </c>
      <c r="N11" s="211"/>
      <c r="O11" s="232">
        <v>2826</v>
      </c>
      <c r="P11" s="232">
        <v>2572</v>
      </c>
      <c r="Q11" s="235">
        <v>11264</v>
      </c>
      <c r="R11" s="235">
        <f t="shared" si="4"/>
        <v>-8692</v>
      </c>
      <c r="S11" s="241">
        <f t="shared" si="5"/>
        <v>-0.77166193181818177</v>
      </c>
      <c r="T11" s="198"/>
    </row>
    <row r="12" spans="1:20">
      <c r="B12" s="147" t="s">
        <v>29</v>
      </c>
      <c r="C12" s="232">
        <v>1022</v>
      </c>
      <c r="D12" s="232">
        <v>749</v>
      </c>
      <c r="E12" s="232">
        <v>3449</v>
      </c>
      <c r="F12" s="235">
        <f t="shared" si="0"/>
        <v>-2700</v>
      </c>
      <c r="G12" s="241">
        <f t="shared" si="1"/>
        <v>-0.78283560452305012</v>
      </c>
      <c r="H12" s="105"/>
      <c r="I12" s="232">
        <v>948</v>
      </c>
      <c r="J12" s="232">
        <v>695</v>
      </c>
      <c r="K12" s="232">
        <v>3199</v>
      </c>
      <c r="L12" s="235">
        <f t="shared" si="2"/>
        <v>-2504</v>
      </c>
      <c r="M12" s="241">
        <f t="shared" si="3"/>
        <v>-0.78274460768990306</v>
      </c>
      <c r="N12" s="211"/>
      <c r="O12" s="232">
        <v>1098</v>
      </c>
      <c r="P12" s="232">
        <v>805</v>
      </c>
      <c r="Q12" s="235">
        <v>3494</v>
      </c>
      <c r="R12" s="235">
        <f t="shared" si="4"/>
        <v>-2689</v>
      </c>
      <c r="S12" s="241">
        <f t="shared" si="5"/>
        <v>-0.76960503720663997</v>
      </c>
      <c r="T12" s="198"/>
    </row>
    <row r="13" spans="1:20">
      <c r="B13" s="147" t="s">
        <v>87</v>
      </c>
      <c r="C13" s="232">
        <v>3524</v>
      </c>
      <c r="D13" s="232">
        <v>3358</v>
      </c>
      <c r="E13" s="232">
        <v>9203</v>
      </c>
      <c r="F13" s="235">
        <f t="shared" si="0"/>
        <v>-5845</v>
      </c>
      <c r="G13" s="241">
        <f t="shared" si="1"/>
        <v>-0.63511898294034552</v>
      </c>
      <c r="H13" s="105"/>
      <c r="I13" s="232">
        <v>3163</v>
      </c>
      <c r="J13" s="232">
        <v>3024</v>
      </c>
      <c r="K13" s="232">
        <v>8787</v>
      </c>
      <c r="L13" s="235">
        <f t="shared" si="2"/>
        <v>-5763</v>
      </c>
      <c r="M13" s="241">
        <f t="shared" si="3"/>
        <v>-0.65585524069648349</v>
      </c>
      <c r="N13" s="211"/>
      <c r="O13" s="232">
        <v>3718</v>
      </c>
      <c r="P13" s="232">
        <v>3551</v>
      </c>
      <c r="Q13" s="235">
        <v>9660</v>
      </c>
      <c r="R13" s="235">
        <f t="shared" si="4"/>
        <v>-6109</v>
      </c>
      <c r="S13" s="241">
        <f t="shared" si="5"/>
        <v>-0.6324016563146998</v>
      </c>
      <c r="T13" s="198"/>
    </row>
    <row r="14" spans="1:20">
      <c r="B14" s="150" t="s">
        <v>31</v>
      </c>
      <c r="C14" s="233">
        <v>834</v>
      </c>
      <c r="D14" s="233">
        <v>697</v>
      </c>
      <c r="E14" s="233">
        <v>595</v>
      </c>
      <c r="F14" s="243">
        <f t="shared" si="0"/>
        <v>102</v>
      </c>
      <c r="G14" s="242">
        <f t="shared" si="1"/>
        <v>0.17142857142857143</v>
      </c>
      <c r="H14" s="105"/>
      <c r="I14" s="233">
        <v>778</v>
      </c>
      <c r="J14" s="233">
        <v>650</v>
      </c>
      <c r="K14" s="233">
        <v>542</v>
      </c>
      <c r="L14" s="243">
        <f t="shared" si="2"/>
        <v>108</v>
      </c>
      <c r="M14" s="242">
        <f t="shared" si="3"/>
        <v>0.19926199261992619</v>
      </c>
      <c r="O14" s="233">
        <v>890</v>
      </c>
      <c r="P14" s="233">
        <v>744</v>
      </c>
      <c r="Q14" s="293">
        <v>670</v>
      </c>
      <c r="R14" s="243">
        <f t="shared" si="4"/>
        <v>74</v>
      </c>
      <c r="S14" s="242">
        <f t="shared" si="5"/>
        <v>0.11044776119402985</v>
      </c>
      <c r="T14" s="198"/>
    </row>
    <row r="15" spans="1:20">
      <c r="B15" s="147"/>
      <c r="C15" s="232"/>
      <c r="D15" s="232"/>
      <c r="E15" s="232"/>
      <c r="F15" s="235"/>
      <c r="G15" s="283"/>
      <c r="H15" s="105"/>
      <c r="I15" s="232"/>
      <c r="J15" s="232"/>
      <c r="K15" s="232"/>
      <c r="L15" s="235"/>
      <c r="M15" s="283"/>
      <c r="O15" s="148"/>
      <c r="P15" s="148"/>
      <c r="Q15" s="209"/>
      <c r="R15" s="235"/>
      <c r="S15" s="283"/>
      <c r="T15" s="198"/>
    </row>
    <row r="16" spans="1:20">
      <c r="B16" s="147"/>
      <c r="C16" s="148"/>
      <c r="D16" s="148"/>
      <c r="E16" s="148"/>
      <c r="F16" s="149"/>
      <c r="G16" s="105"/>
      <c r="H16" s="105"/>
      <c r="I16" s="105"/>
      <c r="J16" s="105"/>
      <c r="S16" s="198"/>
      <c r="T16" s="198"/>
    </row>
    <row r="17" spans="1:20">
      <c r="B17" s="324" t="s">
        <v>100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198"/>
    </row>
    <row r="18" spans="1:20">
      <c r="B18" s="337" t="s">
        <v>26</v>
      </c>
      <c r="C18" s="337"/>
      <c r="D18" s="337"/>
      <c r="E18" s="337"/>
      <c r="F18" s="337"/>
      <c r="G18" s="337"/>
      <c r="H18" s="105"/>
      <c r="I18" s="312" t="s">
        <v>33</v>
      </c>
      <c r="J18" s="312"/>
      <c r="K18" s="312"/>
      <c r="L18" s="312"/>
      <c r="M18" s="312"/>
      <c r="N18" s="198"/>
      <c r="O18" s="312" t="s">
        <v>32</v>
      </c>
      <c r="P18" s="312"/>
      <c r="Q18" s="312"/>
      <c r="R18" s="312"/>
      <c r="S18" s="312"/>
      <c r="T18" s="198"/>
    </row>
    <row r="19" spans="1:20" ht="38.25" customHeight="1">
      <c r="B19" s="230"/>
      <c r="C19" s="335" t="s">
        <v>171</v>
      </c>
      <c r="D19" s="335" t="s">
        <v>84</v>
      </c>
      <c r="E19" s="335" t="s">
        <v>98</v>
      </c>
      <c r="F19" s="335" t="s">
        <v>170</v>
      </c>
      <c r="G19" s="335"/>
      <c r="H19" s="265"/>
      <c r="I19" s="335" t="s">
        <v>171</v>
      </c>
      <c r="J19" s="335" t="s">
        <v>84</v>
      </c>
      <c r="K19" s="335" t="s">
        <v>98</v>
      </c>
      <c r="L19" s="335" t="s">
        <v>170</v>
      </c>
      <c r="M19" s="335"/>
      <c r="N19" s="270"/>
      <c r="O19" s="335" t="s">
        <v>171</v>
      </c>
      <c r="P19" s="335" t="s">
        <v>84</v>
      </c>
      <c r="Q19" s="335" t="s">
        <v>98</v>
      </c>
      <c r="R19" s="335" t="s">
        <v>170</v>
      </c>
      <c r="S19" s="335"/>
      <c r="T19" s="198"/>
    </row>
    <row r="20" spans="1:20" ht="72" customHeight="1">
      <c r="B20" s="237"/>
      <c r="C20" s="336"/>
      <c r="D20" s="336"/>
      <c r="E20" s="336"/>
      <c r="F20" s="267" t="s">
        <v>40</v>
      </c>
      <c r="G20" s="268" t="s">
        <v>101</v>
      </c>
      <c r="H20" s="265"/>
      <c r="I20" s="336"/>
      <c r="J20" s="336"/>
      <c r="K20" s="336"/>
      <c r="L20" s="267" t="s">
        <v>40</v>
      </c>
      <c r="M20" s="268" t="s">
        <v>101</v>
      </c>
      <c r="N20" s="270"/>
      <c r="O20" s="336"/>
      <c r="P20" s="336"/>
      <c r="Q20" s="336"/>
      <c r="R20" s="267" t="s">
        <v>40</v>
      </c>
      <c r="S20" s="268" t="s">
        <v>101</v>
      </c>
      <c r="T20" s="198"/>
    </row>
    <row r="21" spans="1:20" ht="24" customHeight="1">
      <c r="B21" s="193" t="s">
        <v>27</v>
      </c>
      <c r="C21" s="231">
        <v>1219</v>
      </c>
      <c r="D21" s="231">
        <v>1075</v>
      </c>
      <c r="E21" s="231">
        <v>2571</v>
      </c>
      <c r="F21" s="234">
        <f>D21-E21</f>
        <v>-1496</v>
      </c>
      <c r="G21" s="240">
        <f>F21/E21</f>
        <v>-0.58187475690392843</v>
      </c>
      <c r="H21" s="105"/>
      <c r="I21" s="231">
        <v>1049</v>
      </c>
      <c r="J21" s="231">
        <v>925</v>
      </c>
      <c r="K21" s="231">
        <v>2343</v>
      </c>
      <c r="L21" s="234">
        <f>J21-K21</f>
        <v>-1418</v>
      </c>
      <c r="M21" s="240">
        <f>L21/K21</f>
        <v>-0.60520699957319679</v>
      </c>
      <c r="N21" s="211"/>
      <c r="O21" s="231">
        <v>1356</v>
      </c>
      <c r="P21" s="231">
        <v>1196</v>
      </c>
      <c r="Q21" s="231">
        <v>2794</v>
      </c>
      <c r="R21" s="234">
        <f>P21-Q21</f>
        <v>-1598</v>
      </c>
      <c r="S21" s="240">
        <f>R21/Q21</f>
        <v>-0.57193987115246958</v>
      </c>
      <c r="T21" s="198"/>
    </row>
    <row r="22" spans="1:20">
      <c r="B22" s="147"/>
      <c r="C22" s="232"/>
      <c r="D22" s="232"/>
      <c r="E22" s="232"/>
      <c r="F22" s="234"/>
      <c r="G22" s="240"/>
      <c r="H22" s="105"/>
      <c r="I22" s="232"/>
      <c r="J22" s="232"/>
      <c r="K22" s="232"/>
      <c r="L22" s="234"/>
      <c r="M22" s="240"/>
      <c r="N22" s="211"/>
      <c r="O22" s="232"/>
      <c r="P22" s="232"/>
      <c r="Q22" s="232"/>
      <c r="R22" s="234"/>
      <c r="S22" s="240"/>
      <c r="T22" s="198"/>
    </row>
    <row r="23" spans="1:20">
      <c r="B23" s="147" t="s">
        <v>24</v>
      </c>
      <c r="C23" s="232">
        <v>310</v>
      </c>
      <c r="D23" s="232">
        <v>362</v>
      </c>
      <c r="E23" s="232">
        <v>568</v>
      </c>
      <c r="F23" s="235">
        <f t="shared" ref="F23:F27" si="6">D23-E23</f>
        <v>-206</v>
      </c>
      <c r="G23" s="241">
        <f t="shared" ref="G23:G27" si="7">F23/E23</f>
        <v>-0.36267605633802819</v>
      </c>
      <c r="H23" s="105"/>
      <c r="I23" s="232">
        <v>271</v>
      </c>
      <c r="J23" s="232">
        <v>328</v>
      </c>
      <c r="K23" s="232">
        <v>507</v>
      </c>
      <c r="L23" s="235">
        <f t="shared" ref="L23:L27" si="8">J23-K23</f>
        <v>-179</v>
      </c>
      <c r="M23" s="241">
        <f t="shared" ref="M23:M27" si="9">L23/K23</f>
        <v>-0.35305719921104539</v>
      </c>
      <c r="N23" s="211"/>
      <c r="O23" s="232">
        <v>350</v>
      </c>
      <c r="P23" s="232">
        <v>397</v>
      </c>
      <c r="Q23" s="232">
        <v>629</v>
      </c>
      <c r="R23" s="235">
        <f t="shared" ref="R23:R27" si="10">P23-Q23</f>
        <v>-232</v>
      </c>
      <c r="S23" s="241">
        <f t="shared" ref="S23:S27" si="11">R23/Q23</f>
        <v>-0.36883942766295708</v>
      </c>
      <c r="T23" s="198"/>
    </row>
    <row r="24" spans="1:20">
      <c r="B24" s="147" t="s">
        <v>86</v>
      </c>
      <c r="C24" s="232">
        <v>309</v>
      </c>
      <c r="D24" s="232">
        <v>279</v>
      </c>
      <c r="E24" s="232">
        <v>867</v>
      </c>
      <c r="F24" s="235">
        <f t="shared" si="6"/>
        <v>-588</v>
      </c>
      <c r="G24" s="241">
        <f t="shared" si="7"/>
        <v>-0.67820069204152245</v>
      </c>
      <c r="H24" s="105"/>
      <c r="I24" s="232">
        <v>270</v>
      </c>
      <c r="J24" s="232">
        <v>244</v>
      </c>
      <c r="K24" s="232">
        <v>785</v>
      </c>
      <c r="L24" s="235">
        <f t="shared" si="8"/>
        <v>-541</v>
      </c>
      <c r="M24" s="241">
        <f t="shared" si="9"/>
        <v>-0.68917197452229295</v>
      </c>
      <c r="N24" s="211"/>
      <c r="O24" s="232">
        <v>349</v>
      </c>
      <c r="P24" s="232">
        <v>313</v>
      </c>
      <c r="Q24" s="232">
        <v>968</v>
      </c>
      <c r="R24" s="235">
        <f t="shared" si="10"/>
        <v>-655</v>
      </c>
      <c r="S24" s="241">
        <f t="shared" si="11"/>
        <v>-0.67665289256198347</v>
      </c>
      <c r="T24" s="198"/>
    </row>
    <row r="25" spans="1:20">
      <c r="B25" s="147" t="s">
        <v>29</v>
      </c>
      <c r="C25" s="232">
        <v>110</v>
      </c>
      <c r="D25" s="232">
        <v>81</v>
      </c>
      <c r="E25" s="232">
        <v>298</v>
      </c>
      <c r="F25" s="235">
        <f t="shared" si="6"/>
        <v>-217</v>
      </c>
      <c r="G25" s="241">
        <f t="shared" si="7"/>
        <v>-0.72818791946308725</v>
      </c>
      <c r="H25" s="105"/>
      <c r="I25" s="232">
        <v>97</v>
      </c>
      <c r="J25" s="232">
        <v>71</v>
      </c>
      <c r="K25" s="232">
        <v>274</v>
      </c>
      <c r="L25" s="235">
        <f t="shared" si="8"/>
        <v>-203</v>
      </c>
      <c r="M25" s="241">
        <f t="shared" si="9"/>
        <v>-0.74087591240875916</v>
      </c>
      <c r="N25" s="211"/>
      <c r="O25" s="232">
        <v>124</v>
      </c>
      <c r="P25" s="232">
        <v>92</v>
      </c>
      <c r="Q25" s="232">
        <v>315</v>
      </c>
      <c r="R25" s="235">
        <f t="shared" si="10"/>
        <v>-223</v>
      </c>
      <c r="S25" s="241">
        <f t="shared" si="11"/>
        <v>-0.70793650793650797</v>
      </c>
      <c r="T25" s="198"/>
    </row>
    <row r="26" spans="1:20">
      <c r="B26" s="147" t="s">
        <v>87</v>
      </c>
      <c r="C26" s="232">
        <v>394</v>
      </c>
      <c r="D26" s="232">
        <v>377</v>
      </c>
      <c r="E26" s="232">
        <v>763</v>
      </c>
      <c r="F26" s="235">
        <f t="shared" si="6"/>
        <v>-386</v>
      </c>
      <c r="G26" s="241">
        <f t="shared" si="7"/>
        <v>-0.50589777195281782</v>
      </c>
      <c r="H26" s="105"/>
      <c r="I26" s="232">
        <v>327</v>
      </c>
      <c r="J26" s="232">
        <v>314</v>
      </c>
      <c r="K26" s="232">
        <v>711</v>
      </c>
      <c r="L26" s="235">
        <f t="shared" si="8"/>
        <v>-397</v>
      </c>
      <c r="M26" s="241">
        <f t="shared" si="9"/>
        <v>-0.55836849507735586</v>
      </c>
      <c r="O26" s="232">
        <v>426</v>
      </c>
      <c r="P26" s="232">
        <v>408</v>
      </c>
      <c r="Q26" s="232">
        <v>795</v>
      </c>
      <c r="R26" s="235">
        <f t="shared" si="10"/>
        <v>-387</v>
      </c>
      <c r="S26" s="241">
        <f t="shared" si="11"/>
        <v>-0.48679245283018868</v>
      </c>
      <c r="T26" s="198"/>
    </row>
    <row r="27" spans="1:20">
      <c r="A27" s="110"/>
      <c r="B27" s="150" t="s">
        <v>31</v>
      </c>
      <c r="C27" s="233">
        <v>95</v>
      </c>
      <c r="D27" s="233">
        <v>80</v>
      </c>
      <c r="E27" s="233">
        <v>74</v>
      </c>
      <c r="F27" s="243">
        <f t="shared" si="6"/>
        <v>6</v>
      </c>
      <c r="G27" s="242">
        <f t="shared" si="7"/>
        <v>8.1081081081081086E-2</v>
      </c>
      <c r="H27" s="105"/>
      <c r="I27" s="233">
        <v>84</v>
      </c>
      <c r="J27" s="233">
        <v>70</v>
      </c>
      <c r="K27" s="233">
        <v>65</v>
      </c>
      <c r="L27" s="243">
        <f t="shared" si="8"/>
        <v>5</v>
      </c>
      <c r="M27" s="242">
        <f t="shared" si="9"/>
        <v>7.6923076923076927E-2</v>
      </c>
      <c r="O27" s="233">
        <v>107</v>
      </c>
      <c r="P27" s="233">
        <v>89</v>
      </c>
      <c r="Q27" s="233">
        <v>88</v>
      </c>
      <c r="R27" s="243">
        <f t="shared" si="10"/>
        <v>1</v>
      </c>
      <c r="S27" s="242">
        <f t="shared" si="11"/>
        <v>1.1363636363636364E-2</v>
      </c>
      <c r="T27" s="198"/>
    </row>
    <row r="28" spans="1:20">
      <c r="A28" s="110"/>
      <c r="B28" s="346"/>
      <c r="C28" s="347"/>
      <c r="D28" s="347"/>
      <c r="E28" s="347"/>
      <c r="F28" s="348"/>
      <c r="G28" s="283"/>
      <c r="H28" s="105"/>
      <c r="I28" s="347"/>
      <c r="J28" s="347"/>
      <c r="K28" s="347"/>
      <c r="L28" s="348"/>
      <c r="M28" s="283"/>
      <c r="O28" s="347"/>
      <c r="P28" s="347"/>
      <c r="Q28" s="347"/>
      <c r="R28" s="348"/>
      <c r="S28" s="283"/>
      <c r="T28" s="198"/>
    </row>
    <row r="29" spans="1:20">
      <c r="A29" s="155" t="s">
        <v>177</v>
      </c>
      <c r="B29" s="147"/>
      <c r="C29" s="232"/>
      <c r="D29" s="232"/>
      <c r="E29" s="232"/>
      <c r="F29" s="239"/>
      <c r="G29" s="236"/>
      <c r="H29" s="105"/>
      <c r="I29" s="232"/>
      <c r="J29" s="232"/>
      <c r="K29" s="232"/>
      <c r="L29" s="239"/>
      <c r="M29" s="236"/>
      <c r="O29" s="232"/>
      <c r="P29" s="232"/>
      <c r="Q29" s="232"/>
      <c r="R29" s="239"/>
      <c r="S29" s="236"/>
      <c r="T29" s="198"/>
    </row>
    <row r="30" spans="1:20">
      <c r="A30" s="105" t="s">
        <v>176</v>
      </c>
      <c r="B30" s="110"/>
      <c r="C30" s="110"/>
      <c r="D30" s="110"/>
      <c r="E30" s="105"/>
      <c r="F30" s="105"/>
      <c r="G30" s="105"/>
      <c r="H30" s="105"/>
      <c r="I30" s="105"/>
      <c r="J30" s="105"/>
      <c r="T30" s="198"/>
    </row>
    <row r="31" spans="1:20">
      <c r="A31" s="156" t="s">
        <v>93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98"/>
      <c r="L31" s="198"/>
      <c r="M31" s="198"/>
      <c r="N31" s="198"/>
      <c r="O31" s="198"/>
      <c r="P31" s="198"/>
      <c r="Q31" s="198"/>
      <c r="R31" s="198"/>
      <c r="S31" s="198"/>
      <c r="T31" s="198"/>
    </row>
    <row r="32" spans="1:20">
      <c r="A32" s="107"/>
      <c r="B32" s="105" t="s">
        <v>91</v>
      </c>
      <c r="C32" s="105"/>
      <c r="D32" s="105"/>
      <c r="E32" s="105"/>
      <c r="F32" s="105"/>
      <c r="G32" s="105"/>
      <c r="H32" s="105"/>
      <c r="I32" s="105"/>
      <c r="J32" s="105"/>
      <c r="K32" s="198"/>
      <c r="L32" s="198"/>
      <c r="M32" s="198"/>
      <c r="N32" s="198"/>
      <c r="O32" s="198"/>
      <c r="P32" s="198"/>
      <c r="Q32" s="198"/>
      <c r="R32" s="198"/>
      <c r="S32" s="198"/>
      <c r="T32" s="198"/>
    </row>
    <row r="33" spans="1:20">
      <c r="A33" s="102" t="s">
        <v>42</v>
      </c>
      <c r="K33" s="198"/>
      <c r="L33" s="198"/>
      <c r="M33" s="198"/>
      <c r="N33" s="198"/>
      <c r="O33" s="198"/>
      <c r="P33" s="198"/>
      <c r="Q33" s="198"/>
      <c r="R33" s="198"/>
      <c r="S33" s="198"/>
      <c r="T33" s="198"/>
    </row>
    <row r="34" spans="1:20">
      <c r="A34" s="102" t="s">
        <v>81</v>
      </c>
      <c r="K34" s="198"/>
      <c r="L34" s="198"/>
      <c r="M34" s="198"/>
      <c r="N34" s="198"/>
      <c r="O34" s="198"/>
      <c r="P34" s="198"/>
      <c r="Q34" s="198"/>
      <c r="R34" s="198"/>
      <c r="S34" s="198"/>
      <c r="T34" s="198"/>
    </row>
    <row r="35" spans="1:20">
      <c r="A35" s="102" t="s">
        <v>82</v>
      </c>
      <c r="K35" s="198"/>
      <c r="L35" s="198"/>
      <c r="M35" s="198"/>
      <c r="N35" s="198"/>
      <c r="O35" s="198"/>
      <c r="P35" s="198"/>
      <c r="Q35" s="198"/>
      <c r="R35" s="198"/>
      <c r="S35" s="198"/>
      <c r="T35" s="198"/>
    </row>
    <row r="36" spans="1:20">
      <c r="A36" s="102" t="s">
        <v>22</v>
      </c>
      <c r="D36" s="144"/>
      <c r="K36" s="198"/>
      <c r="L36" s="198"/>
      <c r="M36" s="198"/>
      <c r="N36" s="198"/>
      <c r="O36" s="198"/>
      <c r="P36" s="198"/>
      <c r="Q36" s="198"/>
      <c r="R36" s="198"/>
      <c r="S36" s="198"/>
      <c r="T36" s="198"/>
    </row>
    <row r="37" spans="1:20">
      <c r="D37" s="144"/>
      <c r="K37" s="198"/>
      <c r="L37" s="198"/>
      <c r="M37" s="198"/>
      <c r="N37" s="198"/>
      <c r="O37" s="198"/>
      <c r="P37" s="198"/>
      <c r="Q37" s="198"/>
      <c r="R37" s="198"/>
      <c r="S37" s="198"/>
      <c r="T37" s="198"/>
    </row>
    <row r="38" spans="1:20">
      <c r="D38" s="144"/>
      <c r="K38" s="198"/>
      <c r="L38" s="198"/>
      <c r="M38" s="198"/>
      <c r="N38" s="198"/>
      <c r="O38" s="198"/>
      <c r="P38" s="198"/>
      <c r="Q38" s="198"/>
      <c r="R38" s="198"/>
      <c r="S38" s="198"/>
      <c r="T38" s="198"/>
    </row>
    <row r="39" spans="1:20">
      <c r="D39" s="144"/>
      <c r="K39" s="198"/>
      <c r="L39" s="198"/>
      <c r="M39" s="198"/>
      <c r="N39" s="198"/>
      <c r="O39" s="198"/>
      <c r="P39" s="198"/>
      <c r="Q39" s="198"/>
      <c r="R39" s="198"/>
      <c r="S39" s="198"/>
      <c r="T39" s="198"/>
    </row>
    <row r="40" spans="1:20">
      <c r="D40" s="144"/>
      <c r="K40" s="198"/>
      <c r="L40" s="198"/>
      <c r="M40" s="198"/>
      <c r="N40" s="198"/>
      <c r="O40" s="198"/>
      <c r="P40" s="198"/>
      <c r="Q40" s="198"/>
      <c r="R40" s="198"/>
      <c r="S40" s="198"/>
      <c r="T40" s="198"/>
    </row>
    <row r="41" spans="1:20">
      <c r="D41" s="144"/>
      <c r="K41" s="198"/>
      <c r="L41" s="198"/>
      <c r="M41" s="198"/>
      <c r="N41" s="198"/>
      <c r="O41" s="198"/>
      <c r="P41" s="198"/>
      <c r="Q41" s="198"/>
      <c r="R41" s="198"/>
      <c r="S41" s="198"/>
      <c r="T41" s="198"/>
    </row>
    <row r="42" spans="1:20">
      <c r="D42" s="144"/>
      <c r="K42" s="198"/>
      <c r="L42" s="198"/>
      <c r="M42" s="198"/>
      <c r="N42" s="198"/>
      <c r="O42" s="198"/>
      <c r="P42" s="198"/>
      <c r="Q42" s="198"/>
      <c r="R42" s="198"/>
      <c r="S42" s="198"/>
      <c r="T42" s="198"/>
    </row>
    <row r="43" spans="1:20">
      <c r="K43" s="198"/>
      <c r="L43" s="198"/>
      <c r="M43" s="198"/>
      <c r="N43" s="198"/>
      <c r="O43" s="198"/>
      <c r="P43" s="198"/>
      <c r="Q43" s="198"/>
      <c r="R43" s="198"/>
      <c r="S43" s="198"/>
      <c r="T43" s="198"/>
    </row>
    <row r="44" spans="1:20">
      <c r="D44" s="144"/>
      <c r="K44" s="198"/>
      <c r="L44" s="198"/>
      <c r="M44" s="198"/>
      <c r="N44" s="198"/>
      <c r="O44" s="198"/>
      <c r="P44" s="198"/>
      <c r="Q44" s="198"/>
      <c r="R44" s="198"/>
      <c r="S44" s="198"/>
      <c r="T44" s="198"/>
    </row>
    <row r="45" spans="1:20">
      <c r="D45" s="144"/>
      <c r="K45" s="198"/>
      <c r="L45" s="198"/>
      <c r="M45" s="198"/>
      <c r="N45" s="198"/>
      <c r="O45" s="198"/>
      <c r="P45" s="198"/>
      <c r="Q45" s="198"/>
      <c r="R45" s="198"/>
      <c r="S45" s="198"/>
      <c r="T45" s="198"/>
    </row>
    <row r="46" spans="1:20">
      <c r="D46" s="144"/>
      <c r="K46" s="198"/>
      <c r="L46" s="198"/>
      <c r="M46" s="198"/>
      <c r="N46" s="198"/>
      <c r="O46" s="198"/>
      <c r="P46" s="198"/>
      <c r="Q46" s="198"/>
      <c r="R46" s="198"/>
      <c r="S46" s="198"/>
      <c r="T46" s="198"/>
    </row>
    <row r="47" spans="1:20">
      <c r="D47" s="144"/>
      <c r="K47" s="198"/>
      <c r="L47" s="198"/>
      <c r="M47" s="198"/>
      <c r="N47" s="198"/>
      <c r="O47" s="198"/>
      <c r="P47" s="198"/>
      <c r="Q47" s="198"/>
      <c r="R47" s="198"/>
      <c r="S47" s="198"/>
      <c r="T47" s="198"/>
    </row>
    <row r="48" spans="1:20">
      <c r="D48" s="144"/>
      <c r="K48" s="198"/>
      <c r="L48" s="198"/>
      <c r="M48" s="198"/>
      <c r="N48" s="198"/>
      <c r="O48" s="198"/>
      <c r="P48" s="198"/>
      <c r="Q48" s="198"/>
      <c r="R48" s="198"/>
      <c r="S48" s="198"/>
      <c r="T48" s="198"/>
    </row>
    <row r="49" spans="4:20">
      <c r="D49" s="144"/>
      <c r="K49" s="198"/>
      <c r="L49" s="198"/>
      <c r="M49" s="198"/>
      <c r="N49" s="198"/>
      <c r="O49" s="198"/>
      <c r="P49" s="198"/>
      <c r="Q49" s="198"/>
      <c r="R49" s="198"/>
      <c r="S49" s="198"/>
      <c r="T49" s="198"/>
    </row>
    <row r="50" spans="4:20">
      <c r="L50" s="198"/>
      <c r="M50" s="198"/>
      <c r="N50" s="198"/>
      <c r="O50" s="198"/>
      <c r="P50" s="198"/>
      <c r="Q50" s="198"/>
      <c r="R50" s="198"/>
      <c r="S50" s="198"/>
      <c r="T50" s="198"/>
    </row>
    <row r="51" spans="4:20">
      <c r="L51" s="198"/>
      <c r="M51" s="198"/>
      <c r="N51" s="198"/>
      <c r="O51" s="198"/>
      <c r="P51" s="198"/>
      <c r="Q51" s="198"/>
      <c r="R51" s="198"/>
      <c r="S51" s="198"/>
      <c r="T51" s="198"/>
    </row>
    <row r="52" spans="4:20">
      <c r="L52" s="198"/>
      <c r="M52" s="198"/>
      <c r="N52" s="198"/>
      <c r="O52" s="198"/>
      <c r="P52" s="198"/>
      <c r="Q52" s="198"/>
      <c r="R52" s="198"/>
      <c r="S52" s="198"/>
      <c r="T52" s="198"/>
    </row>
    <row r="53" spans="4:20">
      <c r="L53" s="198"/>
      <c r="M53" s="198"/>
      <c r="N53" s="198"/>
      <c r="O53" s="198"/>
      <c r="P53" s="198"/>
      <c r="Q53" s="198"/>
      <c r="R53" s="198"/>
      <c r="S53" s="198"/>
      <c r="T53" s="198"/>
    </row>
    <row r="54" spans="4:20">
      <c r="L54" s="198"/>
      <c r="M54" s="198"/>
      <c r="N54" s="198"/>
      <c r="O54" s="198"/>
      <c r="P54" s="198"/>
      <c r="Q54" s="198"/>
      <c r="R54" s="198"/>
      <c r="S54" s="198"/>
      <c r="T54" s="198"/>
    </row>
    <row r="55" spans="4:20">
      <c r="L55" s="198"/>
      <c r="M55" s="198"/>
      <c r="N55" s="198"/>
      <c r="O55" s="198"/>
      <c r="P55" s="198"/>
      <c r="Q55" s="198"/>
      <c r="R55" s="198"/>
      <c r="S55" s="198"/>
      <c r="T55" s="198"/>
    </row>
    <row r="56" spans="4:20">
      <c r="L56" s="198"/>
      <c r="M56" s="198"/>
      <c r="N56" s="198"/>
      <c r="O56" s="198"/>
      <c r="P56" s="198"/>
      <c r="Q56" s="198"/>
      <c r="R56" s="198"/>
      <c r="S56" s="198"/>
      <c r="T56" s="198"/>
    </row>
    <row r="57" spans="4:20">
      <c r="L57" s="198"/>
      <c r="M57" s="198"/>
      <c r="N57" s="198"/>
      <c r="O57" s="198"/>
      <c r="P57" s="198"/>
      <c r="Q57" s="198"/>
      <c r="R57" s="198"/>
      <c r="S57" s="198"/>
      <c r="T57" s="198"/>
    </row>
    <row r="58" spans="4:20">
      <c r="L58" s="198"/>
      <c r="M58" s="198"/>
      <c r="N58" s="198"/>
      <c r="O58" s="198"/>
      <c r="P58" s="198"/>
      <c r="Q58" s="198"/>
      <c r="R58" s="198"/>
      <c r="S58" s="198"/>
      <c r="T58" s="198"/>
    </row>
    <row r="59" spans="4:20">
      <c r="L59" s="198"/>
      <c r="M59" s="198"/>
      <c r="N59" s="198"/>
      <c r="O59" s="198"/>
      <c r="P59" s="198"/>
      <c r="Q59" s="198"/>
      <c r="R59" s="198"/>
      <c r="S59" s="198"/>
      <c r="T59" s="198"/>
    </row>
    <row r="60" spans="4:20">
      <c r="L60" s="198"/>
      <c r="M60" s="198"/>
      <c r="N60" s="198"/>
      <c r="O60" s="198"/>
      <c r="P60" s="198"/>
      <c r="Q60" s="198"/>
      <c r="R60" s="198"/>
      <c r="S60" s="198"/>
      <c r="T60" s="198"/>
    </row>
    <row r="61" spans="4:20">
      <c r="L61" s="198"/>
      <c r="M61" s="198"/>
      <c r="N61" s="198"/>
      <c r="O61" s="198"/>
      <c r="P61" s="198"/>
      <c r="Q61" s="198"/>
      <c r="R61" s="198"/>
      <c r="S61" s="198"/>
      <c r="T61" s="198"/>
    </row>
    <row r="62" spans="4:20">
      <c r="L62" s="198"/>
      <c r="M62" s="198"/>
      <c r="N62" s="198"/>
      <c r="O62" s="198"/>
      <c r="P62" s="198"/>
      <c r="Q62" s="198"/>
      <c r="R62" s="198"/>
      <c r="S62" s="198"/>
      <c r="T62" s="198"/>
    </row>
  </sheetData>
  <mergeCells count="32">
    <mergeCell ref="R19:S19"/>
    <mergeCell ref="B17:S17"/>
    <mergeCell ref="B18:G18"/>
    <mergeCell ref="I18:M18"/>
    <mergeCell ref="O18:S18"/>
    <mergeCell ref="C19:C20"/>
    <mergeCell ref="D19:D20"/>
    <mergeCell ref="E19:E20"/>
    <mergeCell ref="F19:G19"/>
    <mergeCell ref="I19:I20"/>
    <mergeCell ref="J19:J20"/>
    <mergeCell ref="K19:K20"/>
    <mergeCell ref="L19:M19"/>
    <mergeCell ref="O19:O20"/>
    <mergeCell ref="P19:P20"/>
    <mergeCell ref="Q19:Q20"/>
    <mergeCell ref="R6:S6"/>
    <mergeCell ref="B4:S4"/>
    <mergeCell ref="B5:G5"/>
    <mergeCell ref="I5:M5"/>
    <mergeCell ref="O5:S5"/>
    <mergeCell ref="C6:C7"/>
    <mergeCell ref="D6:D7"/>
    <mergeCell ref="E6:E7"/>
    <mergeCell ref="F6:G6"/>
    <mergeCell ref="I6:I7"/>
    <mergeCell ref="J6:J7"/>
    <mergeCell ref="K6:K7"/>
    <mergeCell ref="L6:M6"/>
    <mergeCell ref="O6:O7"/>
    <mergeCell ref="P6:P7"/>
    <mergeCell ref="Q6:Q7"/>
  </mergeCells>
  <pageMargins left="0.7" right="0.7" top="0.75" bottom="0.75" header="0.3" footer="0.3"/>
  <pageSetup paperSize="9" scale="6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36"/>
  <sheetViews>
    <sheetView zoomScale="110" workbookViewId="0"/>
  </sheetViews>
  <sheetFormatPr baseColWidth="10" defaultColWidth="10.7265625" defaultRowHeight="11.5"/>
  <cols>
    <col min="1" max="1" width="8.7265625" style="14" customWidth="1"/>
    <col min="2" max="15" width="10.7265625" style="15" customWidth="1"/>
    <col min="16" max="16384" width="10.7265625" style="8"/>
  </cols>
  <sheetData>
    <row r="1" spans="1:15" s="2" customFormat="1" ht="14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</row>
    <row r="2" spans="1:15" s="2" customFormat="1" ht="14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3"/>
    </row>
    <row r="3" spans="1:15" s="4" customFormat="1">
      <c r="A3" s="42"/>
      <c r="B3" s="42"/>
      <c r="C3" s="42"/>
      <c r="D3" s="43"/>
      <c r="E3" s="43"/>
      <c r="F3" s="43"/>
      <c r="G3" s="42"/>
      <c r="H3" s="42"/>
      <c r="I3" s="43"/>
      <c r="J3" s="43"/>
      <c r="K3" s="42"/>
      <c r="L3" s="42"/>
    </row>
    <row r="4" spans="1:15" s="45" customFormat="1" ht="45" customHeight="1">
      <c r="A4" s="29"/>
      <c r="B4" s="44" t="s">
        <v>0</v>
      </c>
      <c r="C4" s="30" t="e">
        <f>#REF!</f>
        <v>#REF!</v>
      </c>
      <c r="D4" s="31" t="e">
        <f>#REF!</f>
        <v>#REF!</v>
      </c>
      <c r="E4" s="30" t="e">
        <f>#REF!</f>
        <v>#REF!</v>
      </c>
      <c r="F4" s="27" t="e">
        <f>#REF!</f>
        <v>#REF!</v>
      </c>
      <c r="G4" s="44" t="s">
        <v>8</v>
      </c>
      <c r="H4" s="30" t="e">
        <f>C4</f>
        <v>#REF!</v>
      </c>
      <c r="I4" s="27" t="e">
        <f>D4</f>
        <v>#REF!</v>
      </c>
      <c r="J4" s="44" t="s">
        <v>10</v>
      </c>
      <c r="K4" s="30" t="e">
        <f>H4</f>
        <v>#REF!</v>
      </c>
      <c r="L4" s="27" t="e">
        <f>I4</f>
        <v>#REF!</v>
      </c>
      <c r="M4" s="44"/>
      <c r="N4" s="30" t="e">
        <f>K4</f>
        <v>#REF!</v>
      </c>
      <c r="O4" s="27" t="e">
        <f>L4</f>
        <v>#REF!</v>
      </c>
    </row>
    <row r="5" spans="1:15" s="45" customFormat="1" ht="45" customHeight="1">
      <c r="A5" s="32"/>
      <c r="B5" s="46" t="s">
        <v>4</v>
      </c>
      <c r="C5" s="33" t="e">
        <f>#REF!</f>
        <v>#REF!</v>
      </c>
      <c r="D5" s="34" t="e">
        <f>#REF!</f>
        <v>#REF!</v>
      </c>
      <c r="E5" s="33" t="e">
        <f>#REF!</f>
        <v>#REF!</v>
      </c>
      <c r="F5" s="47" t="e">
        <f>#REF!</f>
        <v>#REF!</v>
      </c>
      <c r="G5" s="46" t="s">
        <v>9</v>
      </c>
      <c r="H5" s="33" t="e">
        <f>C5</f>
        <v>#REF!</v>
      </c>
      <c r="I5" s="28" t="e">
        <f>D5</f>
        <v>#REF!</v>
      </c>
      <c r="J5" s="46" t="s">
        <v>11</v>
      </c>
      <c r="K5" s="33" t="e">
        <f>H5</f>
        <v>#REF!</v>
      </c>
      <c r="L5" s="28" t="e">
        <f>I5</f>
        <v>#REF!</v>
      </c>
      <c r="M5" s="46"/>
      <c r="N5" s="33" t="e">
        <f>K5</f>
        <v>#REF!</v>
      </c>
      <c r="O5" s="28" t="e">
        <f>L5</f>
        <v>#REF!</v>
      </c>
    </row>
    <row r="6" spans="1:15">
      <c r="A6" s="5">
        <v>1993</v>
      </c>
      <c r="B6" s="48">
        <v>0</v>
      </c>
      <c r="C6" s="6"/>
      <c r="D6" s="7"/>
      <c r="E6" s="26"/>
      <c r="F6" s="11"/>
      <c r="G6" s="48">
        <v>0</v>
      </c>
      <c r="H6" s="6"/>
      <c r="I6" s="11"/>
      <c r="J6" s="48">
        <v>0</v>
      </c>
      <c r="K6" s="6"/>
      <c r="L6" s="11"/>
      <c r="M6" s="48">
        <v>0</v>
      </c>
      <c r="N6" s="6"/>
      <c r="O6" s="11"/>
    </row>
    <row r="7" spans="1:15">
      <c r="A7" s="5">
        <f t="shared" ref="A7:A32" si="0">A6+1</f>
        <v>1994</v>
      </c>
      <c r="B7" s="49">
        <v>242</v>
      </c>
      <c r="C7" s="6"/>
      <c r="D7" s="7"/>
      <c r="E7" s="50"/>
      <c r="F7" s="11"/>
      <c r="G7" s="49">
        <v>164</v>
      </c>
      <c r="H7" s="6"/>
      <c r="I7" s="11"/>
      <c r="J7" s="49">
        <v>78</v>
      </c>
      <c r="K7" s="6"/>
      <c r="L7" s="11"/>
      <c r="M7" s="48">
        <f>B7-G7-J7</f>
        <v>0</v>
      </c>
      <c r="N7" s="6"/>
      <c r="O7" s="11"/>
    </row>
    <row r="8" spans="1:15">
      <c r="A8" s="51">
        <f t="shared" si="0"/>
        <v>1995</v>
      </c>
      <c r="B8" s="52">
        <v>480</v>
      </c>
      <c r="C8" s="12"/>
      <c r="D8" s="53"/>
      <c r="E8" s="54"/>
      <c r="F8" s="13"/>
      <c r="G8" s="52">
        <v>199</v>
      </c>
      <c r="H8" s="12"/>
      <c r="I8" s="13"/>
      <c r="J8" s="52">
        <v>281</v>
      </c>
      <c r="K8" s="12"/>
      <c r="L8" s="13"/>
      <c r="M8" s="55">
        <f t="shared" ref="M8:M22" si="1">B8-G8-J8</f>
        <v>0</v>
      </c>
      <c r="N8" s="12"/>
      <c r="O8" s="13"/>
    </row>
    <row r="9" spans="1:15">
      <c r="A9" s="56">
        <f t="shared" si="0"/>
        <v>1996</v>
      </c>
      <c r="B9" s="57">
        <v>2278</v>
      </c>
      <c r="C9" s="9"/>
      <c r="D9" s="58"/>
      <c r="E9" s="59"/>
      <c r="F9" s="10"/>
      <c r="G9" s="57">
        <v>1414</v>
      </c>
      <c r="H9" s="9"/>
      <c r="I9" s="10"/>
      <c r="J9" s="57">
        <v>864</v>
      </c>
      <c r="K9" s="9"/>
      <c r="L9" s="10"/>
      <c r="M9" s="60">
        <f t="shared" si="1"/>
        <v>0</v>
      </c>
      <c r="N9" s="9"/>
      <c r="O9" s="10"/>
    </row>
    <row r="10" spans="1:15">
      <c r="A10" s="5">
        <f t="shared" si="0"/>
        <v>1997</v>
      </c>
      <c r="B10" s="49">
        <v>4418</v>
      </c>
      <c r="C10" s="6"/>
      <c r="D10" s="7"/>
      <c r="E10" s="50"/>
      <c r="F10" s="11"/>
      <c r="G10" s="49">
        <v>3048</v>
      </c>
      <c r="H10" s="6"/>
      <c r="I10" s="11"/>
      <c r="J10" s="49">
        <v>1370</v>
      </c>
      <c r="K10" s="6"/>
      <c r="L10" s="11"/>
      <c r="M10" s="48">
        <f t="shared" si="1"/>
        <v>0</v>
      </c>
      <c r="N10" s="6"/>
      <c r="O10" s="11"/>
    </row>
    <row r="11" spans="1:15">
      <c r="A11" s="5">
        <f t="shared" si="0"/>
        <v>1998</v>
      </c>
      <c r="B11" s="49">
        <v>5638</v>
      </c>
      <c r="C11" s="6"/>
      <c r="D11" s="7"/>
      <c r="E11" s="50"/>
      <c r="F11" s="11"/>
      <c r="G11" s="49">
        <v>3982</v>
      </c>
      <c r="H11" s="6"/>
      <c r="I11" s="11"/>
      <c r="J11" s="49">
        <v>1656</v>
      </c>
      <c r="K11" s="6"/>
      <c r="L11" s="11"/>
      <c r="M11" s="48">
        <f t="shared" si="1"/>
        <v>0</v>
      </c>
      <c r="N11" s="6"/>
      <c r="O11" s="11"/>
    </row>
    <row r="12" spans="1:15">
      <c r="A12" s="5">
        <f t="shared" si="0"/>
        <v>1999</v>
      </c>
      <c r="B12" s="49">
        <v>6027</v>
      </c>
      <c r="C12" s="6"/>
      <c r="D12" s="7"/>
      <c r="E12" s="50"/>
      <c r="F12" s="11"/>
      <c r="G12" s="49">
        <v>4306</v>
      </c>
      <c r="H12" s="6"/>
      <c r="I12" s="11"/>
      <c r="J12" s="49">
        <v>1721</v>
      </c>
      <c r="K12" s="6"/>
      <c r="L12" s="11"/>
      <c r="M12" s="48">
        <f t="shared" si="1"/>
        <v>0</v>
      </c>
      <c r="N12" s="6"/>
      <c r="O12" s="11"/>
    </row>
    <row r="13" spans="1:15">
      <c r="A13" s="51">
        <f t="shared" si="0"/>
        <v>2000</v>
      </c>
      <c r="B13" s="52">
        <v>6475</v>
      </c>
      <c r="C13" s="12"/>
      <c r="D13" s="53"/>
      <c r="E13" s="54"/>
      <c r="F13" s="13"/>
      <c r="G13" s="52">
        <v>4678</v>
      </c>
      <c r="H13" s="12"/>
      <c r="I13" s="13"/>
      <c r="J13" s="52">
        <v>1797</v>
      </c>
      <c r="K13" s="12"/>
      <c r="L13" s="13"/>
      <c r="M13" s="55">
        <f t="shared" si="1"/>
        <v>0</v>
      </c>
      <c r="N13" s="12"/>
      <c r="O13" s="13"/>
    </row>
    <row r="14" spans="1:15">
      <c r="A14" s="56">
        <f t="shared" si="0"/>
        <v>2001</v>
      </c>
      <c r="B14" s="57">
        <v>7289</v>
      </c>
      <c r="C14" s="9"/>
      <c r="D14" s="58"/>
      <c r="E14" s="59"/>
      <c r="F14" s="10"/>
      <c r="G14" s="57">
        <v>5158</v>
      </c>
      <c r="H14" s="9"/>
      <c r="I14" s="10"/>
      <c r="J14" s="57">
        <v>2131</v>
      </c>
      <c r="K14" s="9"/>
      <c r="L14" s="10"/>
      <c r="M14" s="60">
        <f t="shared" si="1"/>
        <v>0</v>
      </c>
      <c r="N14" s="9"/>
      <c r="O14" s="10"/>
    </row>
    <row r="15" spans="1:15">
      <c r="A15" s="5">
        <f t="shared" si="0"/>
        <v>2002</v>
      </c>
      <c r="B15" s="49">
        <v>8185</v>
      </c>
      <c r="C15" s="6"/>
      <c r="D15" s="7"/>
      <c r="E15" s="50"/>
      <c r="F15" s="11"/>
      <c r="G15" s="49">
        <v>5617</v>
      </c>
      <c r="H15" s="6"/>
      <c r="I15" s="11"/>
      <c r="J15" s="49">
        <v>2568</v>
      </c>
      <c r="K15" s="6"/>
      <c r="L15" s="11"/>
      <c r="M15" s="48">
        <f t="shared" si="1"/>
        <v>0</v>
      </c>
      <c r="N15" s="6"/>
      <c r="O15" s="11"/>
    </row>
    <row r="16" spans="1:15">
      <c r="A16" s="5">
        <f t="shared" si="0"/>
        <v>2003</v>
      </c>
      <c r="B16" s="49">
        <v>9027</v>
      </c>
      <c r="C16" s="6"/>
      <c r="D16" s="7"/>
      <c r="E16" s="50"/>
      <c r="F16" s="11"/>
      <c r="G16" s="49">
        <v>6038</v>
      </c>
      <c r="H16" s="6"/>
      <c r="I16" s="11"/>
      <c r="J16" s="49">
        <v>2989</v>
      </c>
      <c r="K16" s="6"/>
      <c r="L16" s="11"/>
      <c r="M16" s="48">
        <f t="shared" si="1"/>
        <v>0</v>
      </c>
      <c r="N16" s="6"/>
      <c r="O16" s="11"/>
    </row>
    <row r="17" spans="1:15">
      <c r="A17" s="5">
        <f t="shared" si="0"/>
        <v>2004</v>
      </c>
      <c r="B17" s="49">
        <v>9874</v>
      </c>
      <c r="C17" s="6"/>
      <c r="D17" s="7"/>
      <c r="E17" s="50"/>
      <c r="F17" s="11"/>
      <c r="G17" s="49">
        <v>6510</v>
      </c>
      <c r="H17" s="6"/>
      <c r="I17" s="11"/>
      <c r="J17" s="49">
        <v>3364</v>
      </c>
      <c r="K17" s="6"/>
      <c r="L17" s="11"/>
      <c r="M17" s="48">
        <f t="shared" si="1"/>
        <v>0</v>
      </c>
      <c r="N17" s="6"/>
      <c r="O17" s="11"/>
    </row>
    <row r="18" spans="1:15">
      <c r="A18" s="5">
        <f t="shared" si="0"/>
        <v>2005</v>
      </c>
      <c r="B18" s="49">
        <v>10719</v>
      </c>
      <c r="C18" s="6"/>
      <c r="D18" s="7"/>
      <c r="E18" s="50"/>
      <c r="F18" s="11"/>
      <c r="G18" s="49">
        <v>6637</v>
      </c>
      <c r="H18" s="6"/>
      <c r="I18" s="11"/>
      <c r="J18" s="49">
        <v>4082</v>
      </c>
      <c r="K18" s="6"/>
      <c r="L18" s="11"/>
      <c r="M18" s="48">
        <f t="shared" si="1"/>
        <v>0</v>
      </c>
      <c r="N18" s="6"/>
      <c r="O18" s="11"/>
    </row>
    <row r="19" spans="1:15">
      <c r="A19" s="56">
        <f t="shared" si="0"/>
        <v>2006</v>
      </c>
      <c r="B19" s="57">
        <v>10615</v>
      </c>
      <c r="C19" s="9"/>
      <c r="D19" s="58"/>
      <c r="E19" s="59"/>
      <c r="F19" s="10"/>
      <c r="G19" s="57">
        <v>6536</v>
      </c>
      <c r="H19" s="9"/>
      <c r="I19" s="10"/>
      <c r="J19" s="57">
        <v>4079</v>
      </c>
      <c r="K19" s="9"/>
      <c r="L19" s="10"/>
      <c r="M19" s="60">
        <f t="shared" si="1"/>
        <v>0</v>
      </c>
      <c r="N19" s="9"/>
      <c r="O19" s="10"/>
    </row>
    <row r="20" spans="1:15">
      <c r="A20" s="5">
        <f t="shared" si="0"/>
        <v>2007</v>
      </c>
      <c r="B20" s="49">
        <v>10597</v>
      </c>
      <c r="C20" s="6"/>
      <c r="D20" s="7"/>
      <c r="E20" s="50"/>
      <c r="F20" s="11"/>
      <c r="G20" s="49">
        <v>6236</v>
      </c>
      <c r="H20" s="6"/>
      <c r="I20" s="7"/>
      <c r="J20" s="49">
        <v>4361</v>
      </c>
      <c r="K20" s="6"/>
      <c r="L20" s="7"/>
      <c r="M20" s="48">
        <f t="shared" si="1"/>
        <v>0</v>
      </c>
      <c r="N20" s="6"/>
      <c r="O20" s="11"/>
    </row>
    <row r="21" spans="1:15">
      <c r="A21" s="5">
        <f t="shared" si="0"/>
        <v>2008</v>
      </c>
      <c r="B21" s="49">
        <v>10912</v>
      </c>
      <c r="C21" s="6"/>
      <c r="D21" s="7"/>
      <c r="E21" s="50"/>
      <c r="F21" s="11"/>
      <c r="G21" s="49">
        <v>6399</v>
      </c>
      <c r="H21" s="6"/>
      <c r="I21" s="7"/>
      <c r="J21" s="49">
        <v>4513</v>
      </c>
      <c r="K21" s="6"/>
      <c r="L21" s="7"/>
      <c r="M21" s="48">
        <f t="shared" si="1"/>
        <v>0</v>
      </c>
      <c r="N21" s="6"/>
      <c r="O21" s="11"/>
    </row>
    <row r="22" spans="1:15">
      <c r="A22" s="5">
        <f t="shared" si="0"/>
        <v>2009</v>
      </c>
      <c r="B22" s="61">
        <v>11417</v>
      </c>
      <c r="C22" s="62">
        <f>B22</f>
        <v>11417</v>
      </c>
      <c r="D22" s="63">
        <f>B22</f>
        <v>11417</v>
      </c>
      <c r="E22" s="50"/>
      <c r="F22" s="11"/>
      <c r="G22" s="61">
        <v>6513</v>
      </c>
      <c r="H22" s="62">
        <f>G22</f>
        <v>6513</v>
      </c>
      <c r="I22" s="64">
        <f>G22</f>
        <v>6513</v>
      </c>
      <c r="J22" s="61">
        <v>4904</v>
      </c>
      <c r="K22" s="62">
        <f>J22</f>
        <v>4904</v>
      </c>
      <c r="L22" s="64">
        <f>J22</f>
        <v>4904</v>
      </c>
      <c r="M22" s="65">
        <f t="shared" si="1"/>
        <v>0</v>
      </c>
      <c r="N22" s="62">
        <f>M22</f>
        <v>0</v>
      </c>
      <c r="O22" s="66">
        <f>M22</f>
        <v>0</v>
      </c>
    </row>
    <row r="23" spans="1:15">
      <c r="A23" s="5">
        <f t="shared" si="0"/>
        <v>2010</v>
      </c>
      <c r="B23" s="67"/>
      <c r="C23" s="16">
        <v>11877</v>
      </c>
      <c r="D23" s="17">
        <v>12235</v>
      </c>
      <c r="E23" s="37"/>
      <c r="F23" s="38">
        <v>1000</v>
      </c>
      <c r="G23" s="67"/>
      <c r="H23" s="16">
        <v>6715</v>
      </c>
      <c r="I23" s="68">
        <v>6797</v>
      </c>
      <c r="J23" s="67"/>
      <c r="K23" s="16">
        <v>5161</v>
      </c>
      <c r="L23" s="68">
        <v>5438</v>
      </c>
      <c r="M23" s="67"/>
      <c r="N23" s="69">
        <f>C23-H23-K23</f>
        <v>1</v>
      </c>
      <c r="O23" s="70">
        <f>D23-I23-L23</f>
        <v>0</v>
      </c>
    </row>
    <row r="24" spans="1:15">
      <c r="A24" s="56">
        <f t="shared" si="0"/>
        <v>2011</v>
      </c>
      <c r="B24" s="71"/>
      <c r="C24" s="18">
        <v>12421</v>
      </c>
      <c r="D24" s="19">
        <v>13119</v>
      </c>
      <c r="E24" s="39">
        <v>2.5897975922610436E-2</v>
      </c>
      <c r="F24" s="40">
        <v>3.9201836771948877E-2</v>
      </c>
      <c r="G24" s="71"/>
      <c r="H24" s="18">
        <v>7032</v>
      </c>
      <c r="I24" s="72">
        <v>7188</v>
      </c>
      <c r="J24" s="71"/>
      <c r="K24" s="18">
        <v>5389</v>
      </c>
      <c r="L24" s="72">
        <v>5932</v>
      </c>
      <c r="M24" s="71"/>
      <c r="N24" s="73">
        <f t="shared" ref="N24:N32" si="2">C24-H24-K24</f>
        <v>0</v>
      </c>
      <c r="O24" s="74">
        <f t="shared" ref="O24:O32" si="3">D24-I24-L24</f>
        <v>-1</v>
      </c>
    </row>
    <row r="25" spans="1:15">
      <c r="A25" s="5">
        <f t="shared" si="0"/>
        <v>2012</v>
      </c>
      <c r="B25" s="67"/>
      <c r="C25" s="16">
        <v>12348</v>
      </c>
      <c r="D25" s="17">
        <v>13215</v>
      </c>
      <c r="E25" s="36">
        <f>E24*C22</f>
        <v>295.67719110844337</v>
      </c>
      <c r="F25" s="35">
        <f>F24*D22</f>
        <v>447.5673704253403</v>
      </c>
      <c r="G25" s="67"/>
      <c r="H25" s="16">
        <v>6987</v>
      </c>
      <c r="I25" s="68">
        <v>7144</v>
      </c>
      <c r="J25" s="67"/>
      <c r="K25" s="16">
        <v>5361</v>
      </c>
      <c r="L25" s="68">
        <v>6071</v>
      </c>
      <c r="M25" s="67"/>
      <c r="N25" s="69">
        <f t="shared" si="2"/>
        <v>0</v>
      </c>
      <c r="O25" s="70">
        <f t="shared" si="3"/>
        <v>0</v>
      </c>
    </row>
    <row r="26" spans="1:15">
      <c r="A26" s="5">
        <f t="shared" si="0"/>
        <v>2013</v>
      </c>
      <c r="B26" s="67"/>
      <c r="C26" s="16">
        <v>12506</v>
      </c>
      <c r="D26" s="17">
        <v>13490</v>
      </c>
      <c r="E26" s="75"/>
      <c r="F26" s="76"/>
      <c r="G26" s="67"/>
      <c r="H26" s="16">
        <v>6940</v>
      </c>
      <c r="I26" s="68">
        <v>7060</v>
      </c>
      <c r="J26" s="67"/>
      <c r="K26" s="16">
        <v>5566</v>
      </c>
      <c r="L26" s="68">
        <v>6430</v>
      </c>
      <c r="M26" s="67"/>
      <c r="N26" s="69">
        <f t="shared" si="2"/>
        <v>0</v>
      </c>
      <c r="O26" s="70">
        <f t="shared" si="3"/>
        <v>0</v>
      </c>
    </row>
    <row r="27" spans="1:15">
      <c r="A27" s="5">
        <f t="shared" si="0"/>
        <v>2014</v>
      </c>
      <c r="B27" s="67"/>
      <c r="C27" s="16">
        <v>12373</v>
      </c>
      <c r="D27" s="17">
        <v>13343</v>
      </c>
      <c r="E27" s="75"/>
      <c r="F27" s="76"/>
      <c r="G27" s="67"/>
      <c r="H27" s="16">
        <v>6891</v>
      </c>
      <c r="I27" s="68">
        <v>6998</v>
      </c>
      <c r="J27" s="67"/>
      <c r="K27" s="16">
        <v>5482</v>
      </c>
      <c r="L27" s="68">
        <v>6345</v>
      </c>
      <c r="M27" s="67"/>
      <c r="N27" s="69">
        <f t="shared" si="2"/>
        <v>0</v>
      </c>
      <c r="O27" s="70">
        <f t="shared" si="3"/>
        <v>0</v>
      </c>
    </row>
    <row r="28" spans="1:15">
      <c r="A28" s="5">
        <f t="shared" si="0"/>
        <v>2015</v>
      </c>
      <c r="B28" s="67"/>
      <c r="C28" s="16">
        <v>12327</v>
      </c>
      <c r="D28" s="17">
        <v>13249</v>
      </c>
      <c r="E28" s="75"/>
      <c r="F28" s="76"/>
      <c r="G28" s="67"/>
      <c r="H28" s="16">
        <v>6877</v>
      </c>
      <c r="I28" s="68">
        <v>7001</v>
      </c>
      <c r="J28" s="67"/>
      <c r="K28" s="16">
        <v>5450</v>
      </c>
      <c r="L28" s="68">
        <v>6248</v>
      </c>
      <c r="M28" s="67"/>
      <c r="N28" s="69">
        <f t="shared" si="2"/>
        <v>0</v>
      </c>
      <c r="O28" s="70">
        <f t="shared" si="3"/>
        <v>0</v>
      </c>
    </row>
    <row r="29" spans="1:15">
      <c r="A29" s="56">
        <f t="shared" si="0"/>
        <v>2016</v>
      </c>
      <c r="B29" s="71"/>
      <c r="C29" s="18">
        <v>12223</v>
      </c>
      <c r="D29" s="19">
        <v>13137</v>
      </c>
      <c r="E29" s="77"/>
      <c r="F29" s="78"/>
      <c r="G29" s="71"/>
      <c r="H29" s="18">
        <v>6816</v>
      </c>
      <c r="I29" s="72">
        <v>6964</v>
      </c>
      <c r="J29" s="71"/>
      <c r="K29" s="18">
        <v>5407</v>
      </c>
      <c r="L29" s="72">
        <v>6173</v>
      </c>
      <c r="M29" s="71"/>
      <c r="N29" s="73">
        <f t="shared" si="2"/>
        <v>0</v>
      </c>
      <c r="O29" s="74">
        <f t="shared" si="3"/>
        <v>0</v>
      </c>
    </row>
    <row r="30" spans="1:15">
      <c r="A30" s="5">
        <f t="shared" si="0"/>
        <v>2017</v>
      </c>
      <c r="B30" s="67"/>
      <c r="C30" s="16">
        <v>12153</v>
      </c>
      <c r="D30" s="17">
        <v>13084</v>
      </c>
      <c r="E30" s="79"/>
      <c r="F30" s="76"/>
      <c r="G30" s="67"/>
      <c r="H30" s="16">
        <v>6765</v>
      </c>
      <c r="I30" s="68">
        <v>6927</v>
      </c>
      <c r="J30" s="67"/>
      <c r="K30" s="16">
        <v>5388</v>
      </c>
      <c r="L30" s="68">
        <v>6158</v>
      </c>
      <c r="M30" s="67"/>
      <c r="N30" s="69">
        <f t="shared" si="2"/>
        <v>0</v>
      </c>
      <c r="O30" s="70">
        <f t="shared" si="3"/>
        <v>-1</v>
      </c>
    </row>
    <row r="31" spans="1:15">
      <c r="A31" s="5">
        <f t="shared" si="0"/>
        <v>2018</v>
      </c>
      <c r="B31" s="67"/>
      <c r="C31" s="16">
        <v>12059</v>
      </c>
      <c r="D31" s="17">
        <v>12995</v>
      </c>
      <c r="E31" s="79"/>
      <c r="F31" s="76"/>
      <c r="G31" s="67"/>
      <c r="H31" s="16">
        <v>6729</v>
      </c>
      <c r="I31" s="68">
        <v>6893</v>
      </c>
      <c r="J31" s="67"/>
      <c r="K31" s="16">
        <v>5330</v>
      </c>
      <c r="L31" s="68">
        <v>6102</v>
      </c>
      <c r="M31" s="67"/>
      <c r="N31" s="69">
        <f t="shared" si="2"/>
        <v>0</v>
      </c>
      <c r="O31" s="70">
        <f t="shared" si="3"/>
        <v>0</v>
      </c>
    </row>
    <row r="32" spans="1:15">
      <c r="A32" s="80">
        <f t="shared" si="0"/>
        <v>2019</v>
      </c>
      <c r="B32" s="81"/>
      <c r="C32" s="20">
        <v>11942</v>
      </c>
      <c r="D32" s="21">
        <v>12878</v>
      </c>
      <c r="E32" s="82"/>
      <c r="F32" s="83"/>
      <c r="G32" s="81"/>
      <c r="H32" s="20">
        <v>6655</v>
      </c>
      <c r="I32" s="84">
        <v>6822</v>
      </c>
      <c r="J32" s="81"/>
      <c r="K32" s="20">
        <v>5287</v>
      </c>
      <c r="L32" s="84">
        <v>6056</v>
      </c>
      <c r="M32" s="81"/>
      <c r="N32" s="85">
        <f t="shared" si="2"/>
        <v>0</v>
      </c>
      <c r="O32" s="86">
        <f t="shared" si="3"/>
        <v>0</v>
      </c>
    </row>
    <row r="33" spans="1:9" s="8" customFormat="1">
      <c r="A33" s="24"/>
      <c r="B33" s="15"/>
      <c r="C33" s="15"/>
      <c r="D33" s="15"/>
      <c r="E33" s="15"/>
      <c r="F33" s="15"/>
      <c r="G33" s="24"/>
      <c r="I33" s="87"/>
    </row>
    <row r="34" spans="1:9" s="8" customFormat="1">
      <c r="A34" s="24" t="s">
        <v>12</v>
      </c>
      <c r="B34" s="15"/>
      <c r="C34" s="15"/>
      <c r="D34" s="15"/>
      <c r="E34" s="15"/>
      <c r="F34" s="15"/>
      <c r="G34" s="24"/>
      <c r="I34" s="87" t="s">
        <v>13</v>
      </c>
    </row>
    <row r="35" spans="1:9" s="8" customFormat="1">
      <c r="A35" s="24" t="s">
        <v>14</v>
      </c>
      <c r="B35" s="15"/>
      <c r="C35" s="15"/>
      <c r="D35" s="15"/>
      <c r="E35" s="15"/>
      <c r="F35" s="15"/>
      <c r="G35" s="24"/>
      <c r="I35" s="87" t="s">
        <v>15</v>
      </c>
    </row>
    <row r="36" spans="1:9" s="8" customFormat="1">
      <c r="A36" s="24" t="e">
        <f>#REF!</f>
        <v>#REF!</v>
      </c>
      <c r="B36" s="15"/>
      <c r="C36" s="15"/>
      <c r="D36" s="15"/>
      <c r="E36" s="15"/>
      <c r="F36" s="15"/>
      <c r="G36" s="24"/>
      <c r="I36" s="87" t="e">
        <f>#REF!</f>
        <v>#REF!</v>
      </c>
    </row>
  </sheetData>
  <phoneticPr fontId="12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1">
    <pageSetUpPr fitToPage="1"/>
  </sheetPr>
  <dimension ref="A1:K47"/>
  <sheetViews>
    <sheetView zoomScale="120" workbookViewId="0"/>
  </sheetViews>
  <sheetFormatPr baseColWidth="10" defaultColWidth="12.7265625" defaultRowHeight="11.5"/>
  <cols>
    <col min="1" max="1" width="12.7265625" style="25" customWidth="1"/>
    <col min="2" max="2" width="14.7265625" style="25" customWidth="1"/>
    <col min="3" max="6" width="12.7265625" style="25" customWidth="1"/>
    <col min="7" max="7" width="14.7265625" style="25" customWidth="1"/>
    <col min="8" max="16384" width="12.7265625" style="25"/>
  </cols>
  <sheetData>
    <row r="1" spans="1:11" s="2" customFormat="1" ht="14">
      <c r="A1" s="1" t="str">
        <f>D6a!A1</f>
        <v>G6a  Berufsmaturitäten nach Typ</v>
      </c>
      <c r="B1" s="1"/>
      <c r="C1" s="1"/>
      <c r="D1" s="1"/>
      <c r="E1" s="1"/>
      <c r="F1" s="1"/>
      <c r="G1" s="1"/>
      <c r="H1" s="1"/>
      <c r="I1" s="1"/>
      <c r="J1" s="1"/>
      <c r="K1" s="22"/>
    </row>
    <row r="2" spans="1:11" s="2" customFormat="1" ht="14">
      <c r="A2" s="1" t="str">
        <f>D6a!A2</f>
        <v>G6a  Maturités professionnelles par type</v>
      </c>
      <c r="B2" s="1"/>
      <c r="C2" s="1"/>
      <c r="D2" s="1"/>
      <c r="E2" s="1"/>
      <c r="F2" s="1"/>
      <c r="G2" s="1"/>
      <c r="H2" s="1"/>
      <c r="I2" s="1"/>
      <c r="J2" s="1"/>
      <c r="K2" s="23"/>
    </row>
    <row r="3" spans="1:11" s="4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2"/>
    </row>
    <row r="5" spans="1:11" s="8" customFormat="1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8" customFormat="1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8" customFormat="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s="8" customForma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s="8" customForma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s="8" customForma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s="8" customForma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s="8" customForma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8" customForma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s="8" customForma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8" customFormat="1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s="8" customFormat="1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s="8" customForma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s="8" customFormat="1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s="8" customFormat="1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8" customForma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s="8" customForma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8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8" customForma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s="8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s="8" customForma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8" customForma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s="8" customFormat="1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s="8" customForma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8" customForma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8" customForma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8" customForma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s="8" customForma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8" customForma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s="8" customForma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s="8" customForma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s="8" customForma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8" customForma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s="8" customForma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s="8" customForma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s="8" customForma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s="8" customForma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s="8" customForma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s="8" customForma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s="88" customFormat="1" ht="10"/>
    <row r="45" spans="1:11" s="88" customFormat="1" ht="10">
      <c r="A45" s="89" t="str">
        <f>D6a!A34</f>
        <v>(1) Während der beruflcihen Grundbildung</v>
      </c>
      <c r="G45" s="89" t="str">
        <f>D6a!I34</f>
        <v>(1) Pendant la formation professionnelle de base</v>
      </c>
    </row>
    <row r="46" spans="1:11" s="88" customFormat="1" ht="10">
      <c r="A46" s="89" t="str">
        <f>D6a!A35</f>
        <v>(2) Nach der beruflcihen Grundbildung</v>
      </c>
      <c r="G46" s="89" t="str">
        <f>D6a!I35</f>
        <v>(2) Après la formation professionnelle de base</v>
      </c>
    </row>
    <row r="47" spans="1:11" s="88" customFormat="1" ht="10">
      <c r="A47" s="89" t="e">
        <f>D6a!A36</f>
        <v>#REF!</v>
      </c>
      <c r="G47" s="89" t="e">
        <f>D6a!I36</f>
        <v>#REF!</v>
      </c>
    </row>
  </sheetData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34"/>
  <sheetViews>
    <sheetView zoomScale="110" workbookViewId="0"/>
  </sheetViews>
  <sheetFormatPr baseColWidth="10" defaultColWidth="10.7265625" defaultRowHeight="11.5"/>
  <cols>
    <col min="1" max="1" width="8.7265625" style="14" customWidth="1"/>
    <col min="2" max="15" width="10.7265625" style="15" customWidth="1"/>
    <col min="16" max="16384" width="10.7265625" style="8"/>
  </cols>
  <sheetData>
    <row r="1" spans="1:15" s="2" customFormat="1" ht="14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</row>
    <row r="2" spans="1:15" s="2" customFormat="1" ht="14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3"/>
    </row>
    <row r="3" spans="1:15" s="4" customFormat="1">
      <c r="A3" s="42"/>
      <c r="B3" s="42"/>
      <c r="C3" s="42"/>
      <c r="D3" s="43"/>
      <c r="E3" s="43"/>
      <c r="F3" s="43"/>
      <c r="G3" s="42"/>
      <c r="H3" s="42"/>
      <c r="I3" s="43"/>
      <c r="J3" s="43"/>
      <c r="K3" s="42"/>
      <c r="L3" s="42"/>
    </row>
    <row r="4" spans="1:15" s="45" customFormat="1" ht="45" customHeight="1">
      <c r="A4" s="29"/>
      <c r="B4" s="44" t="s">
        <v>0</v>
      </c>
      <c r="C4" s="30" t="e">
        <f>#REF!</f>
        <v>#REF!</v>
      </c>
      <c r="D4" s="31" t="e">
        <f>#REF!</f>
        <v>#REF!</v>
      </c>
      <c r="E4" s="30" t="e">
        <f>#REF!</f>
        <v>#REF!</v>
      </c>
      <c r="F4" s="27" t="e">
        <f>#REF!</f>
        <v>#REF!</v>
      </c>
      <c r="G4" s="44" t="s">
        <v>1</v>
      </c>
      <c r="H4" s="30" t="e">
        <f>C4</f>
        <v>#REF!</v>
      </c>
      <c r="I4" s="27" t="e">
        <f>D4</f>
        <v>#REF!</v>
      </c>
      <c r="J4" s="44" t="s">
        <v>2</v>
      </c>
      <c r="K4" s="30" t="e">
        <f>H4</f>
        <v>#REF!</v>
      </c>
      <c r="L4" s="27" t="e">
        <f>I4</f>
        <v>#REF!</v>
      </c>
      <c r="M4" s="44" t="s">
        <v>3</v>
      </c>
      <c r="N4" s="30" t="e">
        <f>K4</f>
        <v>#REF!</v>
      </c>
      <c r="O4" s="27" t="e">
        <f>L4</f>
        <v>#REF!</v>
      </c>
    </row>
    <row r="5" spans="1:15" s="45" customFormat="1" ht="45" customHeight="1">
      <c r="A5" s="32"/>
      <c r="B5" s="46" t="s">
        <v>4</v>
      </c>
      <c r="C5" s="33" t="e">
        <f>#REF!</f>
        <v>#REF!</v>
      </c>
      <c r="D5" s="34" t="e">
        <f>#REF!</f>
        <v>#REF!</v>
      </c>
      <c r="E5" s="33" t="e">
        <f>#REF!</f>
        <v>#REF!</v>
      </c>
      <c r="F5" s="47" t="e">
        <f>#REF!</f>
        <v>#REF!</v>
      </c>
      <c r="G5" s="46" t="s">
        <v>5</v>
      </c>
      <c r="H5" s="33" t="e">
        <f>C5</f>
        <v>#REF!</v>
      </c>
      <c r="I5" s="28" t="e">
        <f>D5</f>
        <v>#REF!</v>
      </c>
      <c r="J5" s="46" t="s">
        <v>6</v>
      </c>
      <c r="K5" s="33" t="e">
        <f>H5</f>
        <v>#REF!</v>
      </c>
      <c r="L5" s="28" t="e">
        <f>I5</f>
        <v>#REF!</v>
      </c>
      <c r="M5" s="46" t="s">
        <v>7</v>
      </c>
      <c r="N5" s="33" t="e">
        <f>K5</f>
        <v>#REF!</v>
      </c>
      <c r="O5" s="28" t="e">
        <f>L5</f>
        <v>#REF!</v>
      </c>
    </row>
    <row r="6" spans="1:15">
      <c r="A6" s="5">
        <v>1993</v>
      </c>
      <c r="B6" s="48">
        <v>0</v>
      </c>
      <c r="C6" s="6"/>
      <c r="D6" s="7"/>
      <c r="E6" s="26"/>
      <c r="F6" s="11"/>
      <c r="G6" s="48">
        <v>0</v>
      </c>
      <c r="H6" s="6"/>
      <c r="I6" s="11"/>
      <c r="J6" s="48">
        <v>0</v>
      </c>
      <c r="K6" s="6"/>
      <c r="L6" s="11"/>
      <c r="M6" s="48">
        <v>0</v>
      </c>
      <c r="N6" s="6"/>
      <c r="O6" s="11"/>
    </row>
    <row r="7" spans="1:15">
      <c r="A7" s="5">
        <f t="shared" ref="A7:A32" si="0">A6+1</f>
        <v>1994</v>
      </c>
      <c r="B7" s="49">
        <v>242</v>
      </c>
      <c r="C7" s="6"/>
      <c r="D7" s="7"/>
      <c r="E7" s="50"/>
      <c r="F7" s="11"/>
      <c r="G7" s="49">
        <v>136</v>
      </c>
      <c r="H7" s="6"/>
      <c r="I7" s="11"/>
      <c r="J7" s="49">
        <v>0</v>
      </c>
      <c r="K7" s="6"/>
      <c r="L7" s="11"/>
      <c r="M7" s="48">
        <f>B7-G7-J7</f>
        <v>106</v>
      </c>
      <c r="N7" s="6"/>
      <c r="O7" s="11"/>
    </row>
    <row r="8" spans="1:15">
      <c r="A8" s="51">
        <f t="shared" si="0"/>
        <v>1995</v>
      </c>
      <c r="B8" s="52">
        <v>480</v>
      </c>
      <c r="C8" s="12"/>
      <c r="D8" s="53"/>
      <c r="E8" s="54"/>
      <c r="F8" s="13"/>
      <c r="G8" s="52">
        <v>228</v>
      </c>
      <c r="H8" s="12"/>
      <c r="I8" s="13"/>
      <c r="J8" s="52">
        <v>151</v>
      </c>
      <c r="K8" s="12"/>
      <c r="L8" s="13"/>
      <c r="M8" s="55">
        <f t="shared" ref="M8:M22" si="1">B8-G8-J8</f>
        <v>101</v>
      </c>
      <c r="N8" s="12"/>
      <c r="O8" s="13"/>
    </row>
    <row r="9" spans="1:15">
      <c r="A9" s="56">
        <f t="shared" si="0"/>
        <v>1996</v>
      </c>
      <c r="B9" s="57">
        <v>2278</v>
      </c>
      <c r="C9" s="9"/>
      <c r="D9" s="58"/>
      <c r="E9" s="59"/>
      <c r="F9" s="10"/>
      <c r="G9" s="57">
        <v>1753</v>
      </c>
      <c r="H9" s="9"/>
      <c r="I9" s="10"/>
      <c r="J9" s="57">
        <v>287</v>
      </c>
      <c r="K9" s="9"/>
      <c r="L9" s="10"/>
      <c r="M9" s="60">
        <f t="shared" si="1"/>
        <v>238</v>
      </c>
      <c r="N9" s="9"/>
      <c r="O9" s="10"/>
    </row>
    <row r="10" spans="1:15">
      <c r="A10" s="5">
        <f t="shared" si="0"/>
        <v>1997</v>
      </c>
      <c r="B10" s="49">
        <v>4418</v>
      </c>
      <c r="C10" s="6"/>
      <c r="D10" s="7"/>
      <c r="E10" s="50"/>
      <c r="F10" s="11"/>
      <c r="G10" s="49">
        <v>2607</v>
      </c>
      <c r="H10" s="6"/>
      <c r="I10" s="11"/>
      <c r="J10" s="49">
        <v>1538</v>
      </c>
      <c r="K10" s="6"/>
      <c r="L10" s="11"/>
      <c r="M10" s="48">
        <f t="shared" si="1"/>
        <v>273</v>
      </c>
      <c r="N10" s="6"/>
      <c r="O10" s="11"/>
    </row>
    <row r="11" spans="1:15">
      <c r="A11" s="5">
        <f t="shared" si="0"/>
        <v>1998</v>
      </c>
      <c r="B11" s="49">
        <v>5638</v>
      </c>
      <c r="C11" s="6"/>
      <c r="D11" s="7"/>
      <c r="E11" s="50"/>
      <c r="F11" s="11"/>
      <c r="G11" s="49">
        <v>2715</v>
      </c>
      <c r="H11" s="6"/>
      <c r="I11" s="11"/>
      <c r="J11" s="49">
        <v>2565</v>
      </c>
      <c r="K11" s="6"/>
      <c r="L11" s="11"/>
      <c r="M11" s="48">
        <f t="shared" si="1"/>
        <v>358</v>
      </c>
      <c r="N11" s="6"/>
      <c r="O11" s="11"/>
    </row>
    <row r="12" spans="1:15">
      <c r="A12" s="5">
        <f t="shared" si="0"/>
        <v>1999</v>
      </c>
      <c r="B12" s="49">
        <v>6027</v>
      </c>
      <c r="C12" s="6"/>
      <c r="D12" s="7"/>
      <c r="E12" s="50"/>
      <c r="F12" s="11"/>
      <c r="G12" s="49">
        <v>2768</v>
      </c>
      <c r="H12" s="6"/>
      <c r="I12" s="11"/>
      <c r="J12" s="49">
        <v>2827</v>
      </c>
      <c r="K12" s="6"/>
      <c r="L12" s="11"/>
      <c r="M12" s="48">
        <f t="shared" si="1"/>
        <v>432</v>
      </c>
      <c r="N12" s="6"/>
      <c r="O12" s="11"/>
    </row>
    <row r="13" spans="1:15">
      <c r="A13" s="51">
        <f t="shared" si="0"/>
        <v>2000</v>
      </c>
      <c r="B13" s="52">
        <v>6475</v>
      </c>
      <c r="C13" s="12"/>
      <c r="D13" s="53"/>
      <c r="E13" s="54"/>
      <c r="F13" s="13"/>
      <c r="G13" s="52">
        <v>2684</v>
      </c>
      <c r="H13" s="12"/>
      <c r="I13" s="13"/>
      <c r="J13" s="52">
        <v>3314</v>
      </c>
      <c r="K13" s="12"/>
      <c r="L13" s="13"/>
      <c r="M13" s="55">
        <f t="shared" si="1"/>
        <v>477</v>
      </c>
      <c r="N13" s="12"/>
      <c r="O13" s="13"/>
    </row>
    <row r="14" spans="1:15">
      <c r="A14" s="56">
        <f t="shared" si="0"/>
        <v>2001</v>
      </c>
      <c r="B14" s="57">
        <v>7289</v>
      </c>
      <c r="C14" s="9"/>
      <c r="D14" s="58"/>
      <c r="E14" s="59"/>
      <c r="F14" s="10"/>
      <c r="G14" s="57">
        <v>2966</v>
      </c>
      <c r="H14" s="9"/>
      <c r="I14" s="10"/>
      <c r="J14" s="57">
        <v>3770</v>
      </c>
      <c r="K14" s="9"/>
      <c r="L14" s="10"/>
      <c r="M14" s="60">
        <f t="shared" si="1"/>
        <v>553</v>
      </c>
      <c r="N14" s="9"/>
      <c r="O14" s="10"/>
    </row>
    <row r="15" spans="1:15">
      <c r="A15" s="5">
        <f t="shared" si="0"/>
        <v>2002</v>
      </c>
      <c r="B15" s="49">
        <v>8185</v>
      </c>
      <c r="C15" s="6"/>
      <c r="D15" s="7"/>
      <c r="E15" s="50"/>
      <c r="F15" s="11"/>
      <c r="G15" s="49">
        <v>3111</v>
      </c>
      <c r="H15" s="6"/>
      <c r="I15" s="11"/>
      <c r="J15" s="49">
        <v>4358</v>
      </c>
      <c r="K15" s="6"/>
      <c r="L15" s="11"/>
      <c r="M15" s="48">
        <f t="shared" si="1"/>
        <v>716</v>
      </c>
      <c r="N15" s="6"/>
      <c r="O15" s="11"/>
    </row>
    <row r="16" spans="1:15">
      <c r="A16" s="5">
        <f t="shared" si="0"/>
        <v>2003</v>
      </c>
      <c r="B16" s="49">
        <v>9027</v>
      </c>
      <c r="C16" s="6"/>
      <c r="D16" s="7"/>
      <c r="E16" s="50"/>
      <c r="F16" s="11"/>
      <c r="G16" s="49">
        <v>3291</v>
      </c>
      <c r="H16" s="6"/>
      <c r="I16" s="11"/>
      <c r="J16" s="49">
        <v>4852</v>
      </c>
      <c r="K16" s="6"/>
      <c r="L16" s="11"/>
      <c r="M16" s="48">
        <f t="shared" si="1"/>
        <v>884</v>
      </c>
      <c r="N16" s="6"/>
      <c r="O16" s="11"/>
    </row>
    <row r="17" spans="1:15">
      <c r="A17" s="5">
        <f t="shared" si="0"/>
        <v>2004</v>
      </c>
      <c r="B17" s="49">
        <v>9874</v>
      </c>
      <c r="C17" s="6"/>
      <c r="D17" s="7"/>
      <c r="E17" s="50"/>
      <c r="F17" s="11"/>
      <c r="G17" s="49">
        <v>3433</v>
      </c>
      <c r="H17" s="6"/>
      <c r="I17" s="11"/>
      <c r="J17" s="49">
        <v>5391</v>
      </c>
      <c r="K17" s="6"/>
      <c r="L17" s="11"/>
      <c r="M17" s="48">
        <f t="shared" si="1"/>
        <v>1050</v>
      </c>
      <c r="N17" s="6"/>
      <c r="O17" s="11"/>
    </row>
    <row r="18" spans="1:15">
      <c r="A18" s="5">
        <f t="shared" si="0"/>
        <v>2005</v>
      </c>
      <c r="B18" s="49">
        <v>10719</v>
      </c>
      <c r="C18" s="6"/>
      <c r="D18" s="7"/>
      <c r="E18" s="50"/>
      <c r="F18" s="11"/>
      <c r="G18" s="49">
        <v>3678</v>
      </c>
      <c r="H18" s="6"/>
      <c r="I18" s="11"/>
      <c r="J18" s="49">
        <v>5604</v>
      </c>
      <c r="K18" s="6"/>
      <c r="L18" s="11"/>
      <c r="M18" s="48">
        <f t="shared" si="1"/>
        <v>1437</v>
      </c>
      <c r="N18" s="6"/>
      <c r="O18" s="11"/>
    </row>
    <row r="19" spans="1:15">
      <c r="A19" s="56">
        <f t="shared" si="0"/>
        <v>2006</v>
      </c>
      <c r="B19" s="57">
        <v>10615</v>
      </c>
      <c r="C19" s="9"/>
      <c r="D19" s="58"/>
      <c r="E19" s="59"/>
      <c r="F19" s="10"/>
      <c r="G19" s="57">
        <v>3358</v>
      </c>
      <c r="H19" s="9"/>
      <c r="I19" s="10"/>
      <c r="J19" s="57">
        <v>5615</v>
      </c>
      <c r="K19" s="9"/>
      <c r="L19" s="10"/>
      <c r="M19" s="60">
        <f t="shared" si="1"/>
        <v>1642</v>
      </c>
      <c r="N19" s="9"/>
      <c r="O19" s="10"/>
    </row>
    <row r="20" spans="1:15">
      <c r="A20" s="5">
        <f t="shared" si="0"/>
        <v>2007</v>
      </c>
      <c r="B20" s="49">
        <v>10597</v>
      </c>
      <c r="C20" s="6"/>
      <c r="D20" s="7"/>
      <c r="E20" s="50"/>
      <c r="F20" s="11"/>
      <c r="G20" s="49">
        <v>3153</v>
      </c>
      <c r="H20" s="6"/>
      <c r="I20" s="7"/>
      <c r="J20" s="49">
        <v>5584</v>
      </c>
      <c r="K20" s="6"/>
      <c r="L20" s="7"/>
      <c r="M20" s="48">
        <f t="shared" si="1"/>
        <v>1860</v>
      </c>
      <c r="N20" s="6"/>
      <c r="O20" s="11"/>
    </row>
    <row r="21" spans="1:15">
      <c r="A21" s="5">
        <f t="shared" si="0"/>
        <v>2008</v>
      </c>
      <c r="B21" s="49">
        <v>10912</v>
      </c>
      <c r="C21" s="6"/>
      <c r="D21" s="7"/>
      <c r="E21" s="50"/>
      <c r="F21" s="11"/>
      <c r="G21" s="49">
        <v>3269</v>
      </c>
      <c r="H21" s="6"/>
      <c r="I21" s="7"/>
      <c r="J21" s="49">
        <v>5550</v>
      </c>
      <c r="K21" s="6"/>
      <c r="L21" s="7"/>
      <c r="M21" s="48">
        <f t="shared" si="1"/>
        <v>2093</v>
      </c>
      <c r="N21" s="6"/>
      <c r="O21" s="11"/>
    </row>
    <row r="22" spans="1:15">
      <c r="A22" s="5">
        <f t="shared" si="0"/>
        <v>2009</v>
      </c>
      <c r="B22" s="61">
        <v>11417</v>
      </c>
      <c r="C22" s="62">
        <f>B22</f>
        <v>11417</v>
      </c>
      <c r="D22" s="63">
        <f>B22</f>
        <v>11417</v>
      </c>
      <c r="E22" s="50"/>
      <c r="F22" s="11"/>
      <c r="G22" s="61">
        <v>3410</v>
      </c>
      <c r="H22" s="62">
        <f>G22</f>
        <v>3410</v>
      </c>
      <c r="I22" s="64">
        <f>G22</f>
        <v>3410</v>
      </c>
      <c r="J22" s="61">
        <v>5688</v>
      </c>
      <c r="K22" s="62">
        <f>J22</f>
        <v>5688</v>
      </c>
      <c r="L22" s="64">
        <f>J22</f>
        <v>5688</v>
      </c>
      <c r="M22" s="65">
        <f t="shared" si="1"/>
        <v>2319</v>
      </c>
      <c r="N22" s="62">
        <f>M22</f>
        <v>2319</v>
      </c>
      <c r="O22" s="66">
        <f>M22</f>
        <v>2319</v>
      </c>
    </row>
    <row r="23" spans="1:15">
      <c r="A23" s="5">
        <f t="shared" si="0"/>
        <v>2010</v>
      </c>
      <c r="B23" s="67"/>
      <c r="C23" s="16">
        <v>11877</v>
      </c>
      <c r="D23" s="17">
        <v>12235</v>
      </c>
      <c r="E23" s="37"/>
      <c r="F23" s="38">
        <v>1000</v>
      </c>
      <c r="G23" s="67"/>
      <c r="H23" s="16">
        <v>3535</v>
      </c>
      <c r="I23" s="68">
        <v>3580</v>
      </c>
      <c r="J23" s="67"/>
      <c r="K23" s="16">
        <v>5939</v>
      </c>
      <c r="L23" s="68">
        <v>6038</v>
      </c>
      <c r="M23" s="67"/>
      <c r="N23" s="69">
        <f>C23-H23-K23</f>
        <v>2403</v>
      </c>
      <c r="O23" s="70">
        <f>D23-I23-L23</f>
        <v>2617</v>
      </c>
    </row>
    <row r="24" spans="1:15">
      <c r="A24" s="56">
        <f t="shared" si="0"/>
        <v>2011</v>
      </c>
      <c r="B24" s="71"/>
      <c r="C24" s="18">
        <v>12421</v>
      </c>
      <c r="D24" s="19">
        <v>13119</v>
      </c>
      <c r="E24" s="39">
        <v>2.5897975922610436E-2</v>
      </c>
      <c r="F24" s="40">
        <v>3.9201836771948877E-2</v>
      </c>
      <c r="G24" s="71"/>
      <c r="H24" s="18">
        <v>3575</v>
      </c>
      <c r="I24" s="72">
        <v>3656</v>
      </c>
      <c r="J24" s="71"/>
      <c r="K24" s="18">
        <v>6249</v>
      </c>
      <c r="L24" s="72">
        <v>6434</v>
      </c>
      <c r="M24" s="71"/>
      <c r="N24" s="73">
        <f t="shared" ref="N24:N32" si="2">C24-H24-K24</f>
        <v>2597</v>
      </c>
      <c r="O24" s="74">
        <f t="shared" ref="O24:O32" si="3">D24-I24-L24</f>
        <v>3029</v>
      </c>
    </row>
    <row r="25" spans="1:15">
      <c r="A25" s="5">
        <f t="shared" si="0"/>
        <v>2012</v>
      </c>
      <c r="B25" s="67"/>
      <c r="C25" s="16">
        <v>12348</v>
      </c>
      <c r="D25" s="17">
        <v>13215</v>
      </c>
      <c r="E25" s="36">
        <f>E24*C22</f>
        <v>295.67719110844337</v>
      </c>
      <c r="F25" s="35">
        <f>F24*D22</f>
        <v>447.5673704253403</v>
      </c>
      <c r="G25" s="67"/>
      <c r="H25" s="16">
        <v>3618</v>
      </c>
      <c r="I25" s="68">
        <v>3723</v>
      </c>
      <c r="J25" s="67"/>
      <c r="K25" s="16">
        <v>6169</v>
      </c>
      <c r="L25" s="68">
        <v>6368</v>
      </c>
      <c r="M25" s="67"/>
      <c r="N25" s="69">
        <f t="shared" si="2"/>
        <v>2561</v>
      </c>
      <c r="O25" s="70">
        <f t="shared" si="3"/>
        <v>3124</v>
      </c>
    </row>
    <row r="26" spans="1:15">
      <c r="A26" s="5">
        <f t="shared" si="0"/>
        <v>2013</v>
      </c>
      <c r="B26" s="67"/>
      <c r="C26" s="16">
        <v>12506</v>
      </c>
      <c r="D26" s="17">
        <v>13490</v>
      </c>
      <c r="E26" s="75"/>
      <c r="F26" s="76"/>
      <c r="G26" s="67"/>
      <c r="H26" s="16">
        <v>3592</v>
      </c>
      <c r="I26" s="68">
        <v>3682</v>
      </c>
      <c r="J26" s="67"/>
      <c r="K26" s="16">
        <v>6268</v>
      </c>
      <c r="L26" s="68">
        <v>6478</v>
      </c>
      <c r="M26" s="67"/>
      <c r="N26" s="69">
        <f t="shared" si="2"/>
        <v>2646</v>
      </c>
      <c r="O26" s="70">
        <f t="shared" si="3"/>
        <v>3330</v>
      </c>
    </row>
    <row r="27" spans="1:15">
      <c r="A27" s="5">
        <f t="shared" si="0"/>
        <v>2014</v>
      </c>
      <c r="B27" s="67"/>
      <c r="C27" s="16">
        <v>12373</v>
      </c>
      <c r="D27" s="17">
        <v>13343</v>
      </c>
      <c r="E27" s="75"/>
      <c r="F27" s="76"/>
      <c r="G27" s="67"/>
      <c r="H27" s="16">
        <v>3577</v>
      </c>
      <c r="I27" s="68">
        <v>3650</v>
      </c>
      <c r="J27" s="67"/>
      <c r="K27" s="16">
        <v>6199</v>
      </c>
      <c r="L27" s="68">
        <v>6387</v>
      </c>
      <c r="M27" s="67"/>
      <c r="N27" s="69">
        <f t="shared" si="2"/>
        <v>2597</v>
      </c>
      <c r="O27" s="70">
        <f t="shared" si="3"/>
        <v>3306</v>
      </c>
    </row>
    <row r="28" spans="1:15">
      <c r="A28" s="5">
        <f t="shared" si="0"/>
        <v>2015</v>
      </c>
      <c r="B28" s="67"/>
      <c r="C28" s="16">
        <v>12327</v>
      </c>
      <c r="D28" s="17">
        <v>13249</v>
      </c>
      <c r="E28" s="75"/>
      <c r="F28" s="76"/>
      <c r="G28" s="67"/>
      <c r="H28" s="16">
        <v>3545</v>
      </c>
      <c r="I28" s="68">
        <v>3604</v>
      </c>
      <c r="J28" s="67"/>
      <c r="K28" s="16">
        <v>6191</v>
      </c>
      <c r="L28" s="68">
        <v>6354</v>
      </c>
      <c r="M28" s="67"/>
      <c r="N28" s="69">
        <f t="shared" si="2"/>
        <v>2591</v>
      </c>
      <c r="O28" s="70">
        <f t="shared" si="3"/>
        <v>3291</v>
      </c>
    </row>
    <row r="29" spans="1:15">
      <c r="A29" s="56">
        <f t="shared" si="0"/>
        <v>2016</v>
      </c>
      <c r="B29" s="71"/>
      <c r="C29" s="18">
        <v>12223</v>
      </c>
      <c r="D29" s="19">
        <v>13137</v>
      </c>
      <c r="E29" s="77"/>
      <c r="F29" s="78"/>
      <c r="G29" s="71"/>
      <c r="H29" s="18">
        <v>3530</v>
      </c>
      <c r="I29" s="72">
        <v>3595</v>
      </c>
      <c r="J29" s="71"/>
      <c r="K29" s="18">
        <v>6123</v>
      </c>
      <c r="L29" s="72">
        <v>6275</v>
      </c>
      <c r="M29" s="71"/>
      <c r="N29" s="73">
        <f t="shared" si="2"/>
        <v>2570</v>
      </c>
      <c r="O29" s="74">
        <f t="shared" si="3"/>
        <v>3267</v>
      </c>
    </row>
    <row r="30" spans="1:15">
      <c r="A30" s="5">
        <f t="shared" si="0"/>
        <v>2017</v>
      </c>
      <c r="B30" s="67"/>
      <c r="C30" s="16">
        <v>12153</v>
      </c>
      <c r="D30" s="17">
        <v>13084</v>
      </c>
      <c r="E30" s="79"/>
      <c r="F30" s="76"/>
      <c r="G30" s="67"/>
      <c r="H30" s="16">
        <v>3500</v>
      </c>
      <c r="I30" s="68">
        <v>3584</v>
      </c>
      <c r="J30" s="67"/>
      <c r="K30" s="16">
        <v>6090</v>
      </c>
      <c r="L30" s="68">
        <v>6234</v>
      </c>
      <c r="M30" s="67"/>
      <c r="N30" s="69">
        <f t="shared" si="2"/>
        <v>2563</v>
      </c>
      <c r="O30" s="70">
        <f t="shared" si="3"/>
        <v>3266</v>
      </c>
    </row>
    <row r="31" spans="1:15">
      <c r="A31" s="5">
        <f t="shared" si="0"/>
        <v>2018</v>
      </c>
      <c r="B31" s="67"/>
      <c r="C31" s="16">
        <v>12059</v>
      </c>
      <c r="D31" s="17">
        <v>12995</v>
      </c>
      <c r="E31" s="79"/>
      <c r="F31" s="76"/>
      <c r="G31" s="67"/>
      <c r="H31" s="16">
        <v>3474</v>
      </c>
      <c r="I31" s="68">
        <v>3573</v>
      </c>
      <c r="J31" s="67"/>
      <c r="K31" s="16">
        <v>6042</v>
      </c>
      <c r="L31" s="68">
        <v>6176</v>
      </c>
      <c r="M31" s="67"/>
      <c r="N31" s="69">
        <f t="shared" si="2"/>
        <v>2543</v>
      </c>
      <c r="O31" s="70">
        <f t="shared" si="3"/>
        <v>3246</v>
      </c>
    </row>
    <row r="32" spans="1:15">
      <c r="A32" s="80">
        <f t="shared" si="0"/>
        <v>2019</v>
      </c>
      <c r="B32" s="81"/>
      <c r="C32" s="20">
        <v>11942</v>
      </c>
      <c r="D32" s="21">
        <v>12878</v>
      </c>
      <c r="E32" s="82"/>
      <c r="F32" s="83"/>
      <c r="G32" s="81"/>
      <c r="H32" s="20">
        <v>3442</v>
      </c>
      <c r="I32" s="84">
        <v>3551</v>
      </c>
      <c r="J32" s="81"/>
      <c r="K32" s="20">
        <v>5972</v>
      </c>
      <c r="L32" s="84">
        <v>6098</v>
      </c>
      <c r="M32" s="81"/>
      <c r="N32" s="85">
        <f t="shared" si="2"/>
        <v>2528</v>
      </c>
      <c r="O32" s="86">
        <f t="shared" si="3"/>
        <v>3229</v>
      </c>
    </row>
    <row r="34" spans="1:9" s="8" customFormat="1">
      <c r="A34" s="24" t="e">
        <f>#REF!</f>
        <v>#REF!</v>
      </c>
      <c r="B34" s="15"/>
      <c r="C34" s="15"/>
      <c r="D34" s="15"/>
      <c r="E34" s="15"/>
      <c r="F34" s="15"/>
      <c r="G34" s="24"/>
      <c r="I34" s="87" t="e">
        <f>#REF!</f>
        <v>#REF!</v>
      </c>
    </row>
  </sheetData>
  <phoneticPr fontId="12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40">
    <pageSetUpPr fitToPage="1"/>
  </sheetPr>
  <dimension ref="A1:K47"/>
  <sheetViews>
    <sheetView zoomScale="120" workbookViewId="0"/>
  </sheetViews>
  <sheetFormatPr baseColWidth="10" defaultColWidth="12.7265625" defaultRowHeight="11.5"/>
  <cols>
    <col min="1" max="1" width="12.7265625" style="25" customWidth="1"/>
    <col min="2" max="2" width="14.7265625" style="25" customWidth="1"/>
    <col min="3" max="6" width="12.7265625" style="25" customWidth="1"/>
    <col min="7" max="7" width="14.7265625" style="25" customWidth="1"/>
    <col min="8" max="16384" width="12.7265625" style="25"/>
  </cols>
  <sheetData>
    <row r="1" spans="1:11" s="2" customFormat="1" ht="14">
      <c r="A1" s="1" t="str">
        <f>D7a!A1</f>
        <v>G7a  Berufsmaturitäten nach Richtung</v>
      </c>
      <c r="B1" s="1"/>
      <c r="C1" s="1"/>
      <c r="D1" s="1"/>
      <c r="E1" s="1"/>
      <c r="F1" s="1"/>
      <c r="G1" s="1"/>
      <c r="H1" s="1"/>
      <c r="I1" s="1"/>
      <c r="J1" s="1"/>
      <c r="K1" s="22"/>
    </row>
    <row r="2" spans="1:11" s="2" customFormat="1" ht="14">
      <c r="A2" s="1" t="str">
        <f>D7a!A2</f>
        <v>G7a  Maturités professionnelles par orientation</v>
      </c>
      <c r="B2" s="1"/>
      <c r="C2" s="1"/>
      <c r="D2" s="1"/>
      <c r="E2" s="1"/>
      <c r="F2" s="1"/>
      <c r="G2" s="1"/>
      <c r="H2" s="1"/>
      <c r="I2" s="1"/>
      <c r="J2" s="1"/>
      <c r="K2" s="23"/>
    </row>
    <row r="3" spans="1:11" s="4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2"/>
    </row>
    <row r="5" spans="1:11" s="8" customFormat="1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8" customFormat="1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8" customFormat="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s="8" customForma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s="8" customForma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s="8" customForma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s="8" customForma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s="8" customForma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8" customForma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s="8" customForma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8" customFormat="1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s="8" customFormat="1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s="8" customForma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s="8" customFormat="1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s="8" customFormat="1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8" customForma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s="8" customForma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8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8" customForma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s="8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s="8" customForma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8" customForma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s="8" customFormat="1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s="8" customForma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8" customForma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8" customForma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8" customForma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s="8" customForma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8" customForma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s="8" customForma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s="8" customForma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s="8" customForma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8" customForma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s="8" customForma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s="8" customForma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s="8" customForma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s="8" customForma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s="8" customForma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s="8" customForma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s="88" customFormat="1" ht="10"/>
    <row r="45" spans="1:11" s="88" customFormat="1" ht="10">
      <c r="A45" s="89" t="e">
        <f>D7a!A34</f>
        <v>#REF!</v>
      </c>
      <c r="G45" s="89" t="e">
        <f>D7a!I34</f>
        <v>#REF!</v>
      </c>
    </row>
    <row r="46" spans="1:11" s="88" customFormat="1" ht="10"/>
    <row r="47" spans="1:11" s="88" customFormat="1" ht="10"/>
  </sheetData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21</vt:i4>
      </vt:variant>
    </vt:vector>
  </HeadingPairs>
  <TitlesOfParts>
    <vt:vector size="48" baseType="lpstr">
      <vt:lpstr>index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G11-G12</vt:lpstr>
      <vt:lpstr>G13-G14</vt:lpstr>
      <vt:lpstr>G15</vt:lpstr>
      <vt:lpstr>G16</vt:lpstr>
      <vt:lpstr>G17</vt:lpstr>
      <vt:lpstr>TA1 REF</vt:lpstr>
      <vt:lpstr>TA1 LOW</vt:lpstr>
      <vt:lpstr>TA1 HIGH</vt:lpstr>
      <vt:lpstr>TA2 REF</vt:lpstr>
      <vt:lpstr>TA2 LOW</vt:lpstr>
      <vt:lpstr>TA2 HIGH</vt:lpstr>
      <vt:lpstr>TA3</vt:lpstr>
      <vt:lpstr>D6a</vt:lpstr>
      <vt:lpstr>G6a</vt:lpstr>
      <vt:lpstr>D7a</vt:lpstr>
      <vt:lpstr>G7a</vt:lpstr>
      <vt:lpstr>'G10'!Print_Area</vt:lpstr>
      <vt:lpstr>'G11-G12'!Print_Area</vt:lpstr>
      <vt:lpstr>'G13-G14'!Print_Area</vt:lpstr>
      <vt:lpstr>'G15'!Print_Area</vt:lpstr>
      <vt:lpstr>'G16'!Print_Area</vt:lpstr>
      <vt:lpstr>'G17'!Print_Area</vt:lpstr>
      <vt:lpstr>'G3'!Print_Area</vt:lpstr>
      <vt:lpstr>'G5'!Print_Area</vt:lpstr>
      <vt:lpstr>G6a!Print_Area</vt:lpstr>
      <vt:lpstr>G7a!Print_Area</vt:lpstr>
      <vt:lpstr>'TA3'!Print_Area</vt:lpstr>
      <vt:lpstr>'G1'!Zone_d_impression</vt:lpstr>
      <vt:lpstr>'G11-G12'!Zone_d_impression</vt:lpstr>
      <vt:lpstr>'G15'!Zone_d_impression</vt:lpstr>
      <vt:lpstr>'G16'!Zone_d_impression</vt:lpstr>
      <vt:lpstr>'G17'!Zone_d_impression</vt:lpstr>
      <vt:lpstr>'G3'!Zone_d_impression</vt:lpstr>
      <vt:lpstr>'G4'!Zone_d_impression</vt:lpstr>
      <vt:lpstr>'G5'!Zone_d_impression</vt:lpstr>
      <vt:lpstr>'TA2 HIGH'!Zone_d_impression</vt:lpstr>
      <vt:lpstr>'TA3'!Zone_d_impression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jacques.babel@bfs.admin.ch</dc:creator>
  <cp:lastModifiedBy>Babel Jacques BFS</cp:lastModifiedBy>
  <cp:lastPrinted>2025-07-22T11:21:35Z</cp:lastPrinted>
  <dcterms:created xsi:type="dcterms:W3CDTF">2003-08-06T09:52:28Z</dcterms:created>
  <dcterms:modified xsi:type="dcterms:W3CDTF">2025-09-03T13:37:49Z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2025-06-26T10:35:29Z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9eba8309-04bc-403a-b743-3a246e648e7f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