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1206 Places d'apprentissage\2026\"/>
    </mc:Choice>
  </mc:AlternateContent>
  <xr:revisionPtr revIDLastSave="0" documentId="13_ncr:1_{8B95C502-B861-41D2-9D71-101FBE4C60C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3" r:id="rId1"/>
    <sheet name="T1" sheetId="1" r:id="rId2"/>
    <sheet name="T2" sheetId="4" r:id="rId3"/>
    <sheet name="T3" sheetId="6" r:id="rId4"/>
    <sheet name="TD1" sheetId="5" r:id="rId5"/>
    <sheet name="TD2" sheetId="7" r:id="rId6"/>
  </sheets>
  <definedNames>
    <definedName name="_xlnm.Print_Area" localSheetId="0">Index!$A$1:$M$13</definedName>
    <definedName name="_xlnm.Print_Area" localSheetId="1">'T1'!$A$2:$L$16</definedName>
    <definedName name="_xlnm.Print_Area" localSheetId="2">'T2'!$A$2:$D$36</definedName>
    <definedName name="_xlnm.Print_Area" localSheetId="3">'T3'!$A$2:$D$32</definedName>
    <definedName name="_xlnm.Print_Area" localSheetId="4">'TD1'!$A$2:$D$14</definedName>
    <definedName name="_xlnm.Print_Area" localSheetId="5">'TD2'!$A$2:$D$16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" i="1" l="1"/>
  <c r="M7" i="1"/>
  <c r="L7" i="1"/>
  <c r="L8" i="1"/>
  <c r="K7" i="1"/>
  <c r="K8" i="1"/>
  <c r="J8" i="1"/>
  <c r="J7" i="1"/>
  <c r="A2" i="1"/>
  <c r="A16" i="7"/>
  <c r="A11" i="3"/>
  <c r="A15" i="7"/>
  <c r="A2" i="7"/>
  <c r="A14" i="5"/>
  <c r="A13" i="5"/>
  <c r="A2" i="5"/>
  <c r="A32" i="6"/>
  <c r="A31" i="6"/>
  <c r="A2" i="6"/>
  <c r="A36" i="4"/>
  <c r="A35" i="4"/>
  <c r="A2" i="4"/>
  <c r="A16" i="1"/>
  <c r="A15" i="1"/>
  <c r="H7" i="1"/>
  <c r="I7" i="1"/>
  <c r="H8" i="1"/>
  <c r="I8" i="1"/>
  <c r="D7" i="1"/>
  <c r="E7" i="1"/>
  <c r="F7" i="1"/>
  <c r="G7" i="1"/>
  <c r="D8" i="1"/>
  <c r="E8" i="1"/>
  <c r="F8" i="1"/>
  <c r="G8" i="1"/>
  <c r="C7" i="1"/>
  <c r="C8" i="1"/>
  <c r="B9" i="3"/>
  <c r="B6" i="3"/>
  <c r="B8" i="3"/>
  <c r="B5" i="3"/>
  <c r="B4" i="3"/>
</calcChain>
</file>

<file path=xl/sharedStrings.xml><?xml version="1.0" encoding="utf-8"?>
<sst xmlns="http://schemas.openxmlformats.org/spreadsheetml/2006/main" count="122" uniqueCount="87">
  <si>
    <t>Total</t>
  </si>
  <si>
    <t>T1</t>
  </si>
  <si>
    <t>T2</t>
  </si>
  <si>
    <t>TD1</t>
  </si>
  <si>
    <t>Espace Mittelland</t>
  </si>
  <si>
    <t>Tessin</t>
  </si>
  <si>
    <t>T3</t>
  </si>
  <si>
    <t>Lehrstellenquote</t>
  </si>
  <si>
    <t>Bemerkung: kursiv gesetzte Daten sind in der Grafik nicht dargestellt.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</si>
  <si>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Nicht AHV-pflichtige Lernende sind im Total der Beschäftigten enthalten.</t>
    </r>
  </si>
  <si>
    <t>Lernende</t>
  </si>
  <si>
    <t>Lernende in %</t>
  </si>
  <si>
    <t>Genferseeregion</t>
  </si>
  <si>
    <t>Nordwestschweiz</t>
  </si>
  <si>
    <t>Zürich</t>
  </si>
  <si>
    <t>Ostschweiz</t>
  </si>
  <si>
    <t>Zentralschweiz</t>
  </si>
  <si>
    <t>Sektor 1</t>
  </si>
  <si>
    <t>A. Land- u. Forstwirtschaft, Fischerei</t>
  </si>
  <si>
    <t>Sektor 2</t>
  </si>
  <si>
    <t>B. Bergbau u. Gewinnung von Steinen u. Erden</t>
  </si>
  <si>
    <t>C. Verarbeitendes Gewerbe/Herstellung von Waren</t>
  </si>
  <si>
    <t>D. Energieversorgung</t>
  </si>
  <si>
    <t>E. Wasserversorgung u. Abfallentsorgung</t>
  </si>
  <si>
    <t>F. Baugewerbe/Bau</t>
  </si>
  <si>
    <t>Sektor 3</t>
  </si>
  <si>
    <t>G. Handel; Instandhaltung u. Reparatur von Motorfahrzeugen</t>
  </si>
  <si>
    <t>H. Verkehr u. Lagerei</t>
  </si>
  <si>
    <t>I. Gastgewerbe/Beherbergung u. Gastronomie</t>
  </si>
  <si>
    <t>J. Information u. Kommunikation</t>
  </si>
  <si>
    <t>K. Erbringung von Finanz- u. Versicherungsdl.</t>
  </si>
  <si>
    <t>L. Grundstücks- u. Wohnungswesen</t>
  </si>
  <si>
    <t>M. Freiberufliche, wissenschaftliche u. techn. DL</t>
  </si>
  <si>
    <t>N. Erbringung von sonstigen wirtschaftlichen DL</t>
  </si>
  <si>
    <t>O. Öffentliche Verwaltung, Verteidigung, Sozialversicherung</t>
  </si>
  <si>
    <t>P. Erziehung u. Unterricht</t>
  </si>
  <si>
    <t>Q. Gesundheits- u. Sozialwesen</t>
  </si>
  <si>
    <t>R. Kunst, Unterhaltung u. Erholung</t>
  </si>
  <si>
    <t>S. Erbringung von sonstigen DL</t>
  </si>
  <si>
    <t>1-9 VZÄ</t>
  </si>
  <si>
    <t>10-49 VZÄ</t>
  </si>
  <si>
    <t>50-249 VZÄ</t>
  </si>
  <si>
    <t>250+VZÄ</t>
  </si>
  <si>
    <t>Zurück</t>
  </si>
  <si>
    <t>Auskunft: Bundesamt für Statistik (BFS), Bildungsindikatoren, EducIndicators@bfs.admin.ch</t>
  </si>
  <si>
    <t>Klicken Sie auf den entsprechenden Titel, um zu der gewünschten Tabelle zu gelangen.</t>
  </si>
  <si>
    <t>Quellen: BFS – Statistik der Unternehmensstruktur (STATENT), Statistik der beruflichen Grundbildung (SBG-SFPI)</t>
  </si>
  <si>
    <t>Daten der Grafiken</t>
  </si>
  <si>
    <t>Detaillierte Daten</t>
  </si>
  <si>
    <r>
      <t>Beschäftige</t>
    </r>
    <r>
      <rPr>
        <vertAlign val="superscript"/>
        <sz val="8"/>
        <rFont val="Arial"/>
        <family val="2"/>
      </rPr>
      <t>1</t>
    </r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</si>
  <si>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</si>
  <si>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</si>
  <si>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</si>
  <si>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</si>
  <si>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</si>
  <si>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</si>
  <si>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</si>
  <si>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</si>
  <si>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</si>
  <si>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</si>
  <si>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</si>
  <si>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</si>
  <si>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</si>
  <si>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</si>
  <si>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</si>
  <si>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</si>
  <si>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</si>
  <si>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</si>
  <si>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</si>
  <si>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</si>
  <si>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</si>
  <si>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</si>
  <si>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</si>
  <si>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</si>
  <si>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</si>
  <si>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</si>
  <si>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TD2</t>
  </si>
  <si>
    <r>
      <t>Beschäftigen</t>
    </r>
    <r>
      <rPr>
        <vertAlign val="superscript"/>
        <sz val="8"/>
        <rFont val="Arial"/>
        <family val="2"/>
      </rPr>
      <t>1</t>
    </r>
  </si>
  <si>
    <t xml:space="preserve">Bemerkung: Die Unternehmensgrösse wird auf der Basis der Anzahl der Beschäftigten in Vollzeitäquivalenten (VZÄ) bestimmt. </t>
  </si>
  <si>
    <t>In absoluten Zahlen</t>
  </si>
  <si>
    <t>Anzahl Lernende</t>
  </si>
  <si>
    <t>indexierte Entwicklung (2012=100)</t>
  </si>
  <si>
    <t>Lernende in % der Beschäftigen (VZÄ)</t>
  </si>
  <si>
    <t>Lehrstellenquote in %</t>
  </si>
  <si>
    <r>
      <t>Anzahl Beschäftige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(VZÄ)</t>
    </r>
  </si>
  <si>
    <t>Lernende in % der Beschäftigen (VZÄ), Anzahl Lernende und Beschäftigte (VZÄ) und indexierte Entwicklung (2012=100)</t>
  </si>
  <si>
    <t>Stand am 20.01.2026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</si>
</sst>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 ###\ ##0__;\-#\ ###\ ##0__;\-__;@__"/>
    <numFmt numFmtId="165" formatCode="#\ ###\ ##0.0__;\-#\ ###\ ##0.0__;\-__;@__"/>
    <numFmt numFmtId="166" formatCode="_-* #,##0.0_-;\-* #,##0.0_-;_-* &quot;-&quot;??_-;_-@_-"/>
  </numFmts>
  <fonts count="41">
    <font>
      <sz val="11"/>
      <color theme="1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u/>
      <sz val="9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b/>
      <sz val="8"/>
      <name val="Arial "/>
    </font>
    <font>
      <sz val="8"/>
      <name val="Arial "/>
    </font>
    <font>
      <b/>
      <i/>
      <sz val="8"/>
      <name val="Arial"/>
      <family val="2"/>
    </font>
    <font>
      <u/>
      <sz val="9"/>
      <color theme="10"/>
      <name val="Arial"/>
      <family val="2"/>
    </font>
    <font>
      <sz val="9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7" borderId="4" applyNumberFormat="0" applyAlignment="0" applyProtection="0"/>
    <xf numFmtId="0" fontId="10" fillId="0" borderId="5" applyNumberFormat="0" applyFill="0" applyAlignment="0" applyProtection="0"/>
    <xf numFmtId="0" fontId="11" fillId="28" borderId="4" applyNumberFormat="0" applyAlignment="0" applyProtection="0"/>
    <xf numFmtId="0" fontId="12" fillId="29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16" fillId="27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32" borderId="1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88">
    <xf numFmtId="0" fontId="0" fillId="0" borderId="0" xfId="0"/>
    <xf numFmtId="0" fontId="24" fillId="0" borderId="0" xfId="0" applyFont="1"/>
    <xf numFmtId="0" fontId="25" fillId="0" borderId="0" xfId="0" applyFont="1"/>
    <xf numFmtId="0" fontId="26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/>
    <xf numFmtId="0" fontId="27" fillId="0" borderId="0" xfId="30" applyFont="1"/>
    <xf numFmtId="0" fontId="28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164" fontId="4" fillId="0" borderId="0" xfId="0" applyNumberFormat="1" applyFont="1"/>
    <xf numFmtId="165" fontId="4" fillId="0" borderId="0" xfId="0" applyNumberFormat="1" applyFont="1"/>
    <xf numFmtId="0" fontId="4" fillId="0" borderId="3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" fillId="0" borderId="0" xfId="43" applyNumberFormat="1" applyFont="1" applyFill="1" applyBorder="1" applyAlignment="1" applyProtection="1">
      <alignment horizontal="left"/>
    </xf>
    <xf numFmtId="0" fontId="24" fillId="0" borderId="0" xfId="44" applyFont="1" applyAlignment="1">
      <alignment horizontal="left"/>
    </xf>
    <xf numFmtId="0" fontId="13" fillId="0" borderId="0" xfId="30" applyAlignment="1" applyProtection="1"/>
    <xf numFmtId="0" fontId="13" fillId="0" borderId="0" xfId="30"/>
    <xf numFmtId="0" fontId="1" fillId="0" borderId="0" xfId="43" applyNumberFormat="1" applyFont="1" applyFill="1" applyBorder="1" applyAlignment="1" applyProtection="1">
      <alignment horizontal="left" vertical="center"/>
    </xf>
    <xf numFmtId="0" fontId="24" fillId="0" borderId="0" xfId="44" applyFont="1"/>
    <xf numFmtId="0" fontId="5" fillId="0" borderId="0" xfId="0" applyFont="1" applyAlignment="1">
      <alignment horizontal="left" vertical="top"/>
    </xf>
    <xf numFmtId="165" fontId="4" fillId="34" borderId="0" xfId="0" applyNumberFormat="1" applyFont="1" applyFill="1" applyAlignment="1">
      <alignment vertical="center"/>
    </xf>
    <xf numFmtId="0" fontId="2" fillId="2" borderId="0" xfId="0" applyFont="1" applyFill="1"/>
    <xf numFmtId="164" fontId="29" fillId="33" borderId="0" xfId="0" applyNumberFormat="1" applyFont="1" applyFill="1" applyAlignment="1">
      <alignment vertical="center"/>
    </xf>
    <xf numFmtId="166" fontId="4" fillId="33" borderId="0" xfId="45" applyNumberFormat="1" applyFont="1" applyFill="1" applyBorder="1" applyAlignment="1">
      <alignment vertical="center"/>
    </xf>
    <xf numFmtId="164" fontId="29" fillId="33" borderId="1" xfId="0" applyNumberFormat="1" applyFont="1" applyFill="1" applyBorder="1" applyAlignment="1">
      <alignment vertical="center"/>
    </xf>
    <xf numFmtId="0" fontId="28" fillId="0" borderId="0" xfId="0" applyFont="1" applyAlignment="1">
      <alignment horizontal="right" vertical="top"/>
    </xf>
    <xf numFmtId="0" fontId="32" fillId="0" borderId="0" xfId="30" applyFont="1" applyAlignment="1" applyProtection="1">
      <alignment horizontal="left" vertical="top"/>
    </xf>
    <xf numFmtId="0" fontId="33" fillId="0" borderId="0" xfId="0" applyFont="1" applyAlignment="1">
      <alignment vertical="top"/>
    </xf>
    <xf numFmtId="0" fontId="31" fillId="33" borderId="0" xfId="0" applyFont="1" applyFill="1" applyAlignment="1">
      <alignment horizontal="left" vertical="center"/>
    </xf>
    <xf numFmtId="0" fontId="4" fillId="34" borderId="0" xfId="0" applyFont="1" applyFill="1" applyAlignment="1">
      <alignment vertical="center"/>
    </xf>
    <xf numFmtId="0" fontId="4" fillId="33" borderId="0" xfId="0" applyFont="1" applyFill="1" applyAlignment="1">
      <alignment horizontal="left" vertical="center" indent="1"/>
    </xf>
    <xf numFmtId="0" fontId="4" fillId="33" borderId="1" xfId="0" applyFont="1" applyFill="1" applyBorder="1" applyAlignment="1">
      <alignment horizontal="left" vertical="center" indent="1"/>
    </xf>
    <xf numFmtId="166" fontId="4" fillId="33" borderId="0" xfId="45" applyNumberFormat="1" applyFont="1" applyFill="1" applyBorder="1" applyAlignment="1"/>
    <xf numFmtId="0" fontId="33" fillId="0" borderId="0" xfId="0" applyFont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4" fillId="2" borderId="0" xfId="0" applyFont="1" applyFill="1"/>
    <xf numFmtId="0" fontId="35" fillId="0" borderId="0" xfId="30" applyFont="1" applyAlignment="1" applyProtection="1"/>
    <xf numFmtId="0" fontId="32" fillId="0" borderId="0" xfId="30" applyFont="1" applyAlignment="1" applyProtection="1">
      <alignment vertical="top"/>
    </xf>
    <xf numFmtId="0" fontId="4" fillId="33" borderId="3" xfId="0" applyFont="1" applyFill="1" applyBorder="1" applyAlignment="1">
      <alignment vertical="center" wrapText="1"/>
    </xf>
    <xf numFmtId="0" fontId="4" fillId="33" borderId="2" xfId="0" applyFont="1" applyFill="1" applyBorder="1" applyAlignment="1">
      <alignment horizontal="left" vertical="center" wrapText="1"/>
    </xf>
    <xf numFmtId="0" fontId="4" fillId="33" borderId="12" xfId="0" applyFont="1" applyFill="1" applyBorder="1" applyAlignment="1">
      <alignment horizontal="left" vertical="center" wrapText="1"/>
    </xf>
    <xf numFmtId="0" fontId="31" fillId="33" borderId="0" xfId="0" applyFont="1" applyFill="1" applyAlignment="1">
      <alignment vertical="center" wrapText="1"/>
    </xf>
    <xf numFmtId="0" fontId="4" fillId="33" borderId="0" xfId="0" applyFont="1" applyFill="1" applyAlignment="1">
      <alignment vertical="top" wrapText="1"/>
    </xf>
    <xf numFmtId="0" fontId="4" fillId="33" borderId="1" xfId="0" applyFont="1" applyFill="1" applyBorder="1" applyAlignment="1">
      <alignment vertical="top" wrapText="1"/>
    </xf>
    <xf numFmtId="0" fontId="31" fillId="33" borderId="0" xfId="0" applyFont="1" applyFill="1" applyAlignment="1">
      <alignment vertical="center"/>
    </xf>
    <xf numFmtId="0" fontId="36" fillId="0" borderId="0" xfId="0" applyFont="1" applyAlignment="1">
      <alignment horizontal="left" vertical="center" wrapText="1"/>
    </xf>
    <xf numFmtId="0" fontId="37" fillId="33" borderId="0" xfId="0" applyFont="1" applyFill="1" applyAlignment="1">
      <alignment horizontal="left" vertical="top" wrapText="1"/>
    </xf>
    <xf numFmtId="0" fontId="37" fillId="3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33" borderId="0" xfId="43" applyNumberFormat="1" applyFont="1" applyFill="1" applyBorder="1" applyAlignment="1" applyProtection="1">
      <alignment horizontal="left"/>
    </xf>
    <xf numFmtId="165" fontId="31" fillId="33" borderId="0" xfId="0" applyNumberFormat="1" applyFont="1" applyFill="1" applyAlignment="1">
      <alignment vertical="center"/>
    </xf>
    <xf numFmtId="0" fontId="39" fillId="0" borderId="0" xfId="30" applyFont="1" applyFill="1" applyBorder="1" applyAlignment="1" applyProtection="1"/>
    <xf numFmtId="0" fontId="39" fillId="0" borderId="0" xfId="30" applyFont="1" applyAlignment="1" applyProtection="1"/>
    <xf numFmtId="0" fontId="39" fillId="0" borderId="0" xfId="30" applyFont="1"/>
    <xf numFmtId="0" fontId="40" fillId="0" borderId="0" xfId="0" applyFont="1"/>
    <xf numFmtId="165" fontId="31" fillId="33" borderId="13" xfId="0" applyNumberFormat="1" applyFont="1" applyFill="1" applyBorder="1" applyAlignment="1">
      <alignment vertical="center"/>
    </xf>
    <xf numFmtId="164" fontId="38" fillId="33" borderId="0" xfId="0" applyNumberFormat="1" applyFont="1" applyFill="1" applyAlignment="1">
      <alignment vertical="center"/>
    </xf>
    <xf numFmtId="164" fontId="38" fillId="33" borderId="13" xfId="0" applyNumberFormat="1" applyFont="1" applyFill="1" applyBorder="1" applyAlignment="1">
      <alignment vertical="center"/>
    </xf>
    <xf numFmtId="165" fontId="4" fillId="33" borderId="0" xfId="0" applyNumberFormat="1" applyFont="1" applyFill="1" applyAlignment="1">
      <alignment vertical="top"/>
    </xf>
    <xf numFmtId="164" fontId="29" fillId="33" borderId="0" xfId="0" applyNumberFormat="1" applyFont="1" applyFill="1" applyAlignment="1">
      <alignment vertical="top"/>
    </xf>
    <xf numFmtId="165" fontId="4" fillId="33" borderId="1" xfId="0" applyNumberFormat="1" applyFont="1" applyFill="1" applyBorder="1" applyAlignment="1">
      <alignment vertical="top"/>
    </xf>
    <xf numFmtId="164" fontId="29" fillId="33" borderId="1" xfId="0" applyNumberFormat="1" applyFont="1" applyFill="1" applyBorder="1" applyAlignment="1">
      <alignment vertical="top"/>
    </xf>
    <xf numFmtId="164" fontId="29" fillId="34" borderId="0" xfId="0" applyNumberFormat="1" applyFont="1" applyFill="1" applyAlignment="1">
      <alignment vertical="center"/>
    </xf>
    <xf numFmtId="165" fontId="31" fillId="0" borderId="13" xfId="0" applyNumberFormat="1" applyFont="1" applyBorder="1" applyAlignment="1">
      <alignment vertical="center"/>
    </xf>
    <xf numFmtId="164" fontId="38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top"/>
    </xf>
    <xf numFmtId="164" fontId="29" fillId="0" borderId="0" xfId="0" applyNumberFormat="1" applyFont="1" applyAlignment="1">
      <alignment vertical="top"/>
    </xf>
    <xf numFmtId="165" fontId="4" fillId="0" borderId="1" xfId="0" applyNumberFormat="1" applyFont="1" applyBorder="1" applyAlignment="1">
      <alignment vertical="top"/>
    </xf>
    <xf numFmtId="164" fontId="29" fillId="0" borderId="1" xfId="0" applyNumberFormat="1" applyFont="1" applyBorder="1" applyAlignment="1">
      <alignment vertical="top"/>
    </xf>
    <xf numFmtId="164" fontId="31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14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31" fillId="0" borderId="13" xfId="0" applyNumberFormat="1" applyFont="1" applyBorder="1" applyAlignment="1">
      <alignment vertical="center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42" xr:uid="{00000000-0005-0000-0000-00001E000000}"/>
    <cellStyle name="Milliers" xfId="45" builtinId="3"/>
    <cellStyle name="Neutre" xfId="31" builtinId="28" customBuiltin="1"/>
    <cellStyle name="Normal" xfId="0" builtinId="0"/>
    <cellStyle name="Normal 3" xfId="44" xr:uid="{00000000-0005-0000-0000-000022000000}"/>
    <cellStyle name="Pourcentage 2" xfId="43" xr:uid="{00000000-0005-0000-0000-000023000000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.Indicators@bfs.admin.ch?subject=ind-d-401206" TargetMode="External"/><Relationship Id="rId2" Type="http://schemas.openxmlformats.org/officeDocument/2006/relationships/hyperlink" Target="mailto:EducIndicators@bfs.admin.ch?subject=ind-d-401206" TargetMode="External"/><Relationship Id="rId1" Type="http://schemas.openxmlformats.org/officeDocument/2006/relationships/hyperlink" Target="mailto:EducIndicators@bfs.admin.ch?subject=ind-d-40120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ducIndicators@bfs.admin.ch?subject=ind-d-40120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"/>
  <sheetViews>
    <sheetView showGridLines="0" tabSelected="1" zoomScaleNormal="100" workbookViewId="0">
      <selection activeCell="A14" sqref="A14"/>
    </sheetView>
  </sheetViews>
  <sheetFormatPr baseColWidth="10" defaultColWidth="9" defaultRowHeight="13.2"/>
  <cols>
    <col min="1" max="1" width="4.59765625" style="1" customWidth="1"/>
    <col min="2" max="14" width="9" style="1"/>
    <col min="15" max="15" width="2.19921875" style="1" customWidth="1"/>
    <col min="16" max="16384" width="9" style="1"/>
  </cols>
  <sheetData>
    <row r="1" spans="1:256" s="2" customFormat="1" ht="27" customHeight="1">
      <c r="A1" s="44" t="s">
        <v>7</v>
      </c>
      <c r="B1" s="44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56" ht="13.5" customHeight="1">
      <c r="A2" s="3" t="s">
        <v>45</v>
      </c>
      <c r="B2" s="3"/>
    </row>
    <row r="3" spans="1:256" ht="27" customHeight="1">
      <c r="A3" s="4" t="s">
        <v>47</v>
      </c>
      <c r="B3" s="3"/>
    </row>
    <row r="4" spans="1:256" ht="13.5" customHeight="1">
      <c r="A4" s="4" t="s">
        <v>1</v>
      </c>
      <c r="B4" s="45" t="str">
        <f>'T1'!A2</f>
        <v>Lehrstellenquote 2012–2023</v>
      </c>
      <c r="C4" s="23"/>
      <c r="D4" s="23"/>
      <c r="E4" s="23"/>
      <c r="F4" s="23"/>
      <c r="G4" s="23"/>
      <c r="H4" s="23"/>
      <c r="I4" s="23"/>
    </row>
    <row r="5" spans="1:256" ht="13.5" customHeight="1">
      <c r="A5" s="4" t="s">
        <v>2</v>
      </c>
      <c r="B5" s="45" t="str">
        <f>'T2'!A2</f>
        <v>Lehrstellenquote nach Kanton der Arbeitstätten, 2023</v>
      </c>
      <c r="C5" s="23"/>
      <c r="D5" s="23"/>
      <c r="E5" s="23"/>
      <c r="F5" s="23"/>
      <c r="G5" s="23"/>
      <c r="H5" s="23"/>
      <c r="I5" s="23"/>
    </row>
    <row r="6" spans="1:256" ht="13.5" customHeight="1">
      <c r="A6" s="4" t="s">
        <v>6</v>
      </c>
      <c r="B6" s="45" t="str">
        <f>'T3'!A2</f>
        <v>Lehrstellenquote nach Wirtschaftsabschnitt der Arbeitsstätten (NOGA), 2023</v>
      </c>
      <c r="C6" s="23"/>
      <c r="D6" s="23"/>
      <c r="E6" s="23"/>
      <c r="F6" s="23"/>
      <c r="G6" s="23"/>
      <c r="H6" s="23"/>
      <c r="I6" s="23"/>
    </row>
    <row r="7" spans="1:256" ht="27" customHeight="1">
      <c r="A7" s="4" t="s">
        <v>48</v>
      </c>
      <c r="B7" s="3"/>
    </row>
    <row r="8" spans="1:256" ht="13.5" customHeight="1">
      <c r="A8" s="4" t="s">
        <v>3</v>
      </c>
      <c r="B8" s="45" t="str">
        <f>'TD1'!A2</f>
        <v>Lehrstellenquote nach Unternehmensgrösse, 2023</v>
      </c>
      <c r="C8" s="23"/>
      <c r="D8" s="23"/>
      <c r="E8" s="23"/>
      <c r="F8" s="23"/>
      <c r="G8" s="23"/>
      <c r="H8" s="23"/>
      <c r="I8" s="23"/>
      <c r="J8" s="24"/>
      <c r="K8" s="8"/>
      <c r="L8" s="8"/>
      <c r="M8" s="8"/>
      <c r="N8" s="8"/>
    </row>
    <row r="9" spans="1:256" ht="13.5" customHeight="1">
      <c r="A9" s="4" t="s">
        <v>76</v>
      </c>
      <c r="B9" s="45" t="str">
        <f>'TD2'!A2</f>
        <v>Lehrstellenquote nach Grossregion der Arbeitstätten, 2023</v>
      </c>
      <c r="C9" s="23"/>
      <c r="D9" s="23"/>
      <c r="E9" s="23"/>
      <c r="F9" s="23"/>
      <c r="G9" s="23"/>
      <c r="H9" s="23"/>
      <c r="I9" s="23"/>
      <c r="J9" s="24"/>
      <c r="K9" s="8"/>
      <c r="L9" s="8"/>
      <c r="M9" s="8"/>
      <c r="N9" s="8"/>
    </row>
    <row r="10" spans="1:256" s="22" customFormat="1" ht="25.5" customHeight="1">
      <c r="A10" s="60" t="s">
        <v>86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</row>
    <row r="11" spans="1:256" s="26" customFormat="1" ht="15" customHeight="1">
      <c r="A11" s="25" t="str">
        <f>CONCATENATE("© BFS ",RIGHT(A10,4))</f>
        <v>© BFS 2026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</row>
    <row r="12" spans="1:256" s="65" customFormat="1" ht="27" customHeight="1">
      <c r="A12" s="62" t="s">
        <v>44</v>
      </c>
      <c r="B12" s="62"/>
      <c r="C12" s="63"/>
      <c r="D12" s="63"/>
      <c r="E12" s="63"/>
      <c r="F12" s="63"/>
      <c r="G12" s="63"/>
      <c r="H12" s="63"/>
      <c r="I12" s="63"/>
      <c r="J12" s="64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4:H4" location="'T1'!A1" display="'T1'!A1" xr:uid="{00000000-0004-0000-0000-000002000000}"/>
    <hyperlink ref="B5:H5" location="'T2'!A1" display="'T2'!A1" xr:uid="{00000000-0004-0000-0000-000003000000}"/>
    <hyperlink ref="B8:I8" location="'T1'!A1" display="'T1'!A1" xr:uid="{00000000-0004-0000-0000-000005000000}"/>
    <hyperlink ref="B8:H8" location="'TD1'!A1" display="'TD1'!A1" xr:uid="{00000000-0004-0000-0000-000006000000}"/>
    <hyperlink ref="B8:N8" location="'TD1'!A1" display="'TD1'!A1" xr:uid="{00000000-0004-0000-0000-000007000000}"/>
    <hyperlink ref="B6:I6" location="'T2'!A1" display="'T2'!A1" xr:uid="{00000000-0004-0000-0000-000008000000}"/>
    <hyperlink ref="B6:H6" location="'T3'!A1" display="'T3'!A1" xr:uid="{00000000-0004-0000-0000-000009000000}"/>
    <hyperlink ref="B9:I9" location="'T1'!A1" display="'T1'!A1" xr:uid="{00000000-0004-0000-0000-00000B000000}"/>
    <hyperlink ref="B9:H9" location="'TD1'!A1" display="'TD1'!A1" xr:uid="{00000000-0004-0000-0000-00000C000000}"/>
    <hyperlink ref="B9:N9" location="'TD1'!A1" display="'TD1'!A1" xr:uid="{00000000-0004-0000-0000-00000D000000}"/>
    <hyperlink ref="C12" r:id="rId1" display="mailto:EducIndicators@bfs.admin.ch?subject=ind-d-401206" xr:uid="{B5356AAB-4334-4795-8B60-4D15A419384D}"/>
    <hyperlink ref="A12" r:id="rId2" xr:uid="{88332F19-E047-4FAE-BEA4-FC1866BF3EFF}"/>
    <hyperlink ref="A12:H12" r:id="rId3" display="Auskunft: Bundesamt für Statistik (BFS), Bildungsindikatoren, EducIndicators@bfs.admin.ch" xr:uid="{00000000-0004-0000-0000-00000A000000}"/>
    <hyperlink ref="A12:G12" r:id="rId4" display="Auskunft: Bundesamt für Statistik (BFS), Bildungsindikatoren, EducIndicators@bfs.admin.ch" xr:uid="{1D3B820F-90CE-4545-93BF-BC721A7B1998}"/>
  </hyperlinks>
  <pageMargins left="0.7" right="0.7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8"/>
  <sheetViews>
    <sheetView showGridLines="0" zoomScaleNormal="100" zoomScaleSheetLayoutView="100" workbookViewId="0"/>
  </sheetViews>
  <sheetFormatPr baseColWidth="10" defaultColWidth="11" defaultRowHeight="13.8"/>
  <cols>
    <col min="1" max="1" width="27.69921875" style="41" customWidth="1"/>
    <col min="2" max="13" width="9.09765625" style="41" customWidth="1"/>
    <col min="14" max="16384" width="11" style="41"/>
  </cols>
  <sheetData>
    <row r="1" spans="1:13" s="27" customFormat="1" ht="25.5" customHeight="1">
      <c r="A1" s="34" t="s">
        <v>43</v>
      </c>
    </row>
    <row r="2" spans="1:13" s="35" customFormat="1" ht="13.5" customHeight="1">
      <c r="A2" s="9" t="str">
        <f>CONCATENATE(Index!A1," 2012–",RIGHT(Index!A10,4)-3)</f>
        <v>Lehrstellenquote 2012–2023</v>
      </c>
      <c r="D2" s="9"/>
      <c r="J2" s="33"/>
      <c r="L2" s="33"/>
      <c r="M2" s="33" t="s">
        <v>1</v>
      </c>
    </row>
    <row r="3" spans="1:13" s="35" customFormat="1" ht="13.5" customHeight="1">
      <c r="A3" s="11" t="s">
        <v>85</v>
      </c>
    </row>
    <row r="4" spans="1:13" s="12" customFormat="1" ht="13.5" customHeight="1">
      <c r="A4" s="18"/>
      <c r="B4" s="19">
        <v>2012</v>
      </c>
      <c r="C4" s="19">
        <v>2013</v>
      </c>
      <c r="D4" s="19">
        <v>2014</v>
      </c>
      <c r="E4" s="20">
        <v>2015</v>
      </c>
      <c r="F4" s="20">
        <v>2016</v>
      </c>
      <c r="G4" s="20">
        <v>2017</v>
      </c>
      <c r="H4" s="20">
        <v>2018</v>
      </c>
      <c r="I4" s="20">
        <v>2019</v>
      </c>
      <c r="J4" s="20">
        <v>2020</v>
      </c>
      <c r="K4" s="20">
        <v>2021</v>
      </c>
      <c r="L4" s="20">
        <v>2022</v>
      </c>
      <c r="M4" s="20">
        <v>2023</v>
      </c>
    </row>
    <row r="5" spans="1:13" s="12" customFormat="1" ht="13.5" customHeight="1">
      <c r="A5" s="36" t="s">
        <v>83</v>
      </c>
      <c r="B5" s="61">
        <v>4.8791700000000002</v>
      </c>
      <c r="C5" s="61">
        <v>4.81182</v>
      </c>
      <c r="D5" s="61">
        <v>4.7605599999999999</v>
      </c>
      <c r="E5" s="61">
        <v>4.6929400000000001</v>
      </c>
      <c r="F5" s="61">
        <v>4.6139599999999996</v>
      </c>
      <c r="G5" s="61">
        <v>4.5668100000000003</v>
      </c>
      <c r="H5" s="61">
        <v>4.4242699999999999</v>
      </c>
      <c r="I5" s="61">
        <v>4.4736500000000001</v>
      </c>
      <c r="J5" s="61">
        <v>4.4531799999999997</v>
      </c>
      <c r="K5" s="61">
        <v>4.3226599999999999</v>
      </c>
      <c r="L5" s="61">
        <v>4.2030500000000002</v>
      </c>
      <c r="M5" s="61">
        <v>4.1573599999999997</v>
      </c>
    </row>
    <row r="6" spans="1:13" s="12" customFormat="1" ht="13.5" customHeight="1">
      <c r="A6" s="37" t="s">
        <v>81</v>
      </c>
      <c r="B6" s="28"/>
      <c r="C6" s="37"/>
      <c r="D6" s="28"/>
      <c r="E6" s="37"/>
      <c r="F6" s="28"/>
      <c r="G6" s="37"/>
      <c r="H6" s="28"/>
      <c r="I6" s="28"/>
      <c r="J6" s="28"/>
      <c r="K6" s="28"/>
      <c r="L6" s="28"/>
      <c r="M6" s="28"/>
    </row>
    <row r="7" spans="1:13" s="12" customFormat="1" ht="13.5" customHeight="1">
      <c r="A7" s="38" t="s">
        <v>10</v>
      </c>
      <c r="B7" s="31">
        <v>100</v>
      </c>
      <c r="C7" s="31">
        <f t="shared" ref="C7:G8" si="0">C10*100/$B10</f>
        <v>99.877900499081704</v>
      </c>
      <c r="D7" s="31">
        <f t="shared" si="0"/>
        <v>99.951668947553173</v>
      </c>
      <c r="E7" s="31">
        <f t="shared" si="0"/>
        <v>98.946383056659258</v>
      </c>
      <c r="F7" s="31">
        <f t="shared" si="0"/>
        <v>97.80475272307325</v>
      </c>
      <c r="G7" s="31">
        <f t="shared" si="0"/>
        <v>97.701985643133682</v>
      </c>
      <c r="H7" s="31">
        <f t="shared" ref="H7:I7" si="1">H10*100/$B10</f>
        <v>96.414853404286717</v>
      </c>
      <c r="I7" s="31">
        <f t="shared" si="1"/>
        <v>96.081114768443385</v>
      </c>
      <c r="J7" s="31">
        <f t="shared" ref="J7:K7" si="2">J10*100/$B10</f>
        <v>95.175034722045567</v>
      </c>
      <c r="K7" s="31">
        <f t="shared" si="2"/>
        <v>94.188572504209887</v>
      </c>
      <c r="L7" s="31">
        <f t="shared" ref="L7:M7" si="3">L10*100/$B10</f>
        <v>94.045614338551388</v>
      </c>
      <c r="M7" s="31">
        <f t="shared" si="3"/>
        <v>94.415474076749717</v>
      </c>
    </row>
    <row r="8" spans="1:13" s="12" customFormat="1" ht="13.5" customHeight="1">
      <c r="A8" s="38" t="s">
        <v>49</v>
      </c>
      <c r="B8" s="31">
        <v>100</v>
      </c>
      <c r="C8" s="31">
        <f t="shared" si="0"/>
        <v>101.27588476030122</v>
      </c>
      <c r="D8" s="31">
        <f t="shared" si="0"/>
        <v>102.44197889229869</v>
      </c>
      <c r="E8" s="31">
        <f t="shared" si="0"/>
        <v>102.87275134619495</v>
      </c>
      <c r="F8" s="31">
        <f t="shared" si="0"/>
        <v>103.42656972921208</v>
      </c>
      <c r="G8" s="31">
        <f t="shared" si="0"/>
        <v>104.38455067384835</v>
      </c>
      <c r="H8" s="31">
        <f t="shared" ref="H8:I8" si="4">H11*100/$B11</f>
        <v>106.32801607118344</v>
      </c>
      <c r="I8" s="31">
        <f t="shared" si="4"/>
        <v>104.79052528969906</v>
      </c>
      <c r="J8" s="31">
        <f t="shared" ref="J8:K8" si="5">J11*100/$B11</f>
        <v>104.27937706043598</v>
      </c>
      <c r="K8" s="31">
        <f t="shared" si="5"/>
        <v>106.31466147972348</v>
      </c>
      <c r="L8" s="31">
        <f t="shared" ref="L8:M8" si="6">L11*100/$B11</f>
        <v>109.17400858913706</v>
      </c>
      <c r="M8" s="31">
        <f t="shared" si="6"/>
        <v>110.80808434342946</v>
      </c>
    </row>
    <row r="9" spans="1:13" s="12" customFormat="1" ht="13.5" customHeight="1">
      <c r="A9" s="37" t="s">
        <v>79</v>
      </c>
      <c r="B9" s="28"/>
      <c r="C9" s="37"/>
      <c r="D9" s="28"/>
      <c r="E9" s="37"/>
      <c r="F9" s="28"/>
      <c r="G9" s="37"/>
      <c r="H9" s="28"/>
      <c r="I9" s="28"/>
      <c r="J9" s="28"/>
      <c r="K9" s="28"/>
      <c r="L9" s="28"/>
      <c r="M9" s="28"/>
    </row>
    <row r="10" spans="1:13" s="12" customFormat="1" ht="13.5" customHeight="1">
      <c r="A10" s="38" t="s">
        <v>10</v>
      </c>
      <c r="B10" s="30">
        <v>196561</v>
      </c>
      <c r="C10" s="30">
        <v>196321</v>
      </c>
      <c r="D10" s="30">
        <v>196466</v>
      </c>
      <c r="E10" s="30">
        <v>194490</v>
      </c>
      <c r="F10" s="30">
        <v>192246</v>
      </c>
      <c r="G10" s="30">
        <v>192044</v>
      </c>
      <c r="H10" s="30">
        <v>189514</v>
      </c>
      <c r="I10" s="30">
        <v>188858</v>
      </c>
      <c r="J10" s="30">
        <v>187077</v>
      </c>
      <c r="K10" s="30">
        <v>185138</v>
      </c>
      <c r="L10" s="30">
        <v>184857</v>
      </c>
      <c r="M10" s="30">
        <v>185584</v>
      </c>
    </row>
    <row r="11" spans="1:13" s="12" customFormat="1" ht="13.5" customHeight="1">
      <c r="A11" s="39" t="s">
        <v>77</v>
      </c>
      <c r="B11" s="32">
        <v>4028577</v>
      </c>
      <c r="C11" s="32">
        <v>4079977</v>
      </c>
      <c r="D11" s="32">
        <v>4126954</v>
      </c>
      <c r="E11" s="32">
        <v>4144308</v>
      </c>
      <c r="F11" s="32">
        <v>4166619</v>
      </c>
      <c r="G11" s="32">
        <v>4205212</v>
      </c>
      <c r="H11" s="32">
        <v>4283506</v>
      </c>
      <c r="I11" s="32">
        <v>4221567</v>
      </c>
      <c r="J11" s="32">
        <v>4200975</v>
      </c>
      <c r="K11" s="32">
        <v>4282968</v>
      </c>
      <c r="L11" s="32">
        <v>4398159</v>
      </c>
      <c r="M11" s="32">
        <v>4463989</v>
      </c>
    </row>
    <row r="12" spans="1:13" s="13" customFormat="1" ht="13.5" customHeight="1">
      <c r="A12" s="13" t="s">
        <v>8</v>
      </c>
      <c r="B12" s="40"/>
      <c r="C12" s="40"/>
      <c r="D12" s="40"/>
      <c r="E12" s="40"/>
      <c r="F12" s="40"/>
      <c r="G12" s="40"/>
      <c r="H12" s="40"/>
    </row>
    <row r="13" spans="1:13" s="13" customFormat="1" ht="13.5" customHeight="1">
      <c r="A13" s="14" t="s">
        <v>9</v>
      </c>
      <c r="B13" s="40"/>
      <c r="C13" s="40"/>
      <c r="D13" s="40"/>
      <c r="E13" s="40"/>
      <c r="F13" s="40"/>
      <c r="G13" s="40"/>
      <c r="H13" s="40"/>
    </row>
    <row r="14" spans="1:13" s="7" customFormat="1" ht="13.5" customHeight="1">
      <c r="A14" s="14" t="s">
        <v>46</v>
      </c>
      <c r="B14" s="16"/>
      <c r="C14" s="16"/>
      <c r="D14" s="17"/>
    </row>
    <row r="15" spans="1:13" s="7" customFormat="1" ht="13.5" customHeight="1">
      <c r="A15" s="14" t="str">
        <f>Index!A11</f>
        <v>© BFS 2026</v>
      </c>
      <c r="B15" s="16"/>
      <c r="C15" s="16"/>
      <c r="D15" s="17"/>
    </row>
    <row r="16" spans="1:13" ht="27" customHeight="1">
      <c r="A16" s="13" t="str">
        <f>Index!A12</f>
        <v>Auskunft: Bundesamt für Statistik (BFS), Bildungsindikatoren, EducIndicators@bfs.admin.ch</v>
      </c>
    </row>
    <row r="17" spans="1:4" s="7" customFormat="1" ht="13.2">
      <c r="A17" s="42"/>
      <c r="B17" s="17"/>
      <c r="C17" s="16"/>
      <c r="D17" s="16"/>
    </row>
    <row r="18" spans="1:4" s="12" customFormat="1" ht="10.199999999999999">
      <c r="A18" s="43"/>
    </row>
  </sheetData>
  <phoneticPr fontId="4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6"/>
  <sheetViews>
    <sheetView showGridLines="0" zoomScaleNormal="100" zoomScaleSheetLayoutView="100" workbookViewId="0"/>
  </sheetViews>
  <sheetFormatPr baseColWidth="10" defaultRowHeight="13.8"/>
  <cols>
    <col min="1" max="4" width="17.59765625" customWidth="1"/>
  </cols>
  <sheetData>
    <row r="1" spans="1:4" s="11" customFormat="1" ht="25.5" customHeight="1">
      <c r="A1" s="46" t="s">
        <v>43</v>
      </c>
    </row>
    <row r="2" spans="1:4" s="10" customFormat="1" ht="13.5" customHeight="1">
      <c r="A2" s="9" t="str">
        <f>CONCATENATE(Index!A1," nach Kanton der Arbeitstätten, ",RIGHT(Index!A10,4)-3)</f>
        <v>Lehrstellenquote nach Kanton der Arbeitstätten, 2023</v>
      </c>
      <c r="B2" s="9"/>
      <c r="C2" s="35"/>
      <c r="D2" s="33" t="s">
        <v>2</v>
      </c>
    </row>
    <row r="3" spans="1:4" s="10" customFormat="1" ht="15.6" customHeight="1">
      <c r="A3" s="11" t="s">
        <v>82</v>
      </c>
      <c r="B3" s="35"/>
      <c r="C3" s="35"/>
      <c r="D3" s="35"/>
    </row>
    <row r="4" spans="1:4" s="6" customFormat="1" ht="13.5" customHeight="1">
      <c r="A4" s="47"/>
      <c r="B4" s="48" t="s">
        <v>11</v>
      </c>
      <c r="C4" s="49" t="s">
        <v>80</v>
      </c>
      <c r="D4" s="48" t="s">
        <v>84</v>
      </c>
    </row>
    <row r="5" spans="1:4" s="15" customFormat="1" ht="13.5" customHeight="1">
      <c r="A5" s="50" t="s">
        <v>0</v>
      </c>
      <c r="B5" s="74">
        <v>4.1573599999999997</v>
      </c>
      <c r="C5" s="75">
        <v>185584</v>
      </c>
      <c r="D5" s="75">
        <v>4463989</v>
      </c>
    </row>
    <row r="6" spans="1:4" s="15" customFormat="1" ht="13.5" customHeight="1">
      <c r="A6" s="51" t="s">
        <v>50</v>
      </c>
      <c r="B6" s="76">
        <v>3.8953899999999999</v>
      </c>
      <c r="C6" s="77">
        <v>34793</v>
      </c>
      <c r="D6" s="77">
        <v>893184</v>
      </c>
    </row>
    <row r="7" spans="1:4" s="15" customFormat="1" ht="13.5" customHeight="1">
      <c r="A7" s="51" t="s">
        <v>51</v>
      </c>
      <c r="B7" s="76">
        <v>4.798</v>
      </c>
      <c r="C7" s="77">
        <v>24796</v>
      </c>
      <c r="D7" s="77">
        <v>516798</v>
      </c>
    </row>
    <row r="8" spans="1:4" s="15" customFormat="1" ht="13.5" customHeight="1">
      <c r="A8" s="51" t="s">
        <v>52</v>
      </c>
      <c r="B8" s="76">
        <v>5.1882000000000001</v>
      </c>
      <c r="C8" s="77">
        <v>10895</v>
      </c>
      <c r="D8" s="77">
        <v>209996</v>
      </c>
    </row>
    <row r="9" spans="1:4" s="15" customFormat="1" ht="15" customHeight="1">
      <c r="A9" s="51" t="s">
        <v>53</v>
      </c>
      <c r="B9" s="76">
        <v>6.7518200000000004</v>
      </c>
      <c r="C9" s="77">
        <v>1022</v>
      </c>
      <c r="D9" s="77">
        <v>15137</v>
      </c>
    </row>
    <row r="10" spans="1:4" s="15" customFormat="1" ht="13.5" customHeight="1">
      <c r="A10" s="51" t="s">
        <v>54</v>
      </c>
      <c r="B10" s="76">
        <v>4.3972499999999997</v>
      </c>
      <c r="C10" s="77">
        <v>3153</v>
      </c>
      <c r="D10" s="77">
        <v>71704</v>
      </c>
    </row>
    <row r="11" spans="1:4" s="15" customFormat="1" ht="13.5" customHeight="1">
      <c r="A11" s="51" t="s">
        <v>55</v>
      </c>
      <c r="B11" s="76">
        <v>5.4490699999999999</v>
      </c>
      <c r="C11" s="77">
        <v>1013</v>
      </c>
      <c r="D11" s="77">
        <v>18590</v>
      </c>
    </row>
    <row r="12" spans="1:4" s="15" customFormat="1" ht="13.5" customHeight="1">
      <c r="A12" s="51" t="s">
        <v>56</v>
      </c>
      <c r="B12" s="76">
        <v>5.4248500000000002</v>
      </c>
      <c r="C12" s="77">
        <v>1076</v>
      </c>
      <c r="D12" s="77">
        <v>19835</v>
      </c>
    </row>
    <row r="13" spans="1:4" s="15" customFormat="1" ht="13.5" customHeight="1">
      <c r="A13" s="51" t="s">
        <v>57</v>
      </c>
      <c r="B13" s="76">
        <v>5.7984</v>
      </c>
      <c r="C13" s="77">
        <v>1069</v>
      </c>
      <c r="D13" s="77">
        <v>18436</v>
      </c>
    </row>
    <row r="14" spans="1:4" s="15" customFormat="1" ht="13.5" customHeight="1">
      <c r="A14" s="51" t="s">
        <v>58</v>
      </c>
      <c r="B14" s="76">
        <v>3.0656099999999999</v>
      </c>
      <c r="C14" s="77">
        <v>3288</v>
      </c>
      <c r="D14" s="77">
        <v>107254</v>
      </c>
    </row>
    <row r="15" spans="1:4" s="15" customFormat="1" ht="13.5" customHeight="1">
      <c r="A15" s="51" t="s">
        <v>59</v>
      </c>
      <c r="B15" s="76">
        <v>5.2006500000000004</v>
      </c>
      <c r="C15" s="77">
        <v>6746</v>
      </c>
      <c r="D15" s="77">
        <v>129715</v>
      </c>
    </row>
    <row r="16" spans="1:4" s="15" customFormat="1" ht="13.5" customHeight="1">
      <c r="A16" s="51" t="s">
        <v>60</v>
      </c>
      <c r="B16" s="76">
        <v>4.6110499999999996</v>
      </c>
      <c r="C16" s="77">
        <v>5503</v>
      </c>
      <c r="D16" s="77">
        <v>119344</v>
      </c>
    </row>
    <row r="17" spans="1:4" s="15" customFormat="1" ht="13.5" customHeight="1">
      <c r="A17" s="51" t="s">
        <v>61</v>
      </c>
      <c r="B17" s="76">
        <v>3.0788199999999999</v>
      </c>
      <c r="C17" s="77">
        <v>4845</v>
      </c>
      <c r="D17" s="77">
        <v>157365</v>
      </c>
    </row>
    <row r="18" spans="1:4" s="15" customFormat="1" ht="13.5" customHeight="1">
      <c r="A18" s="51" t="s">
        <v>62</v>
      </c>
      <c r="B18" s="76">
        <v>4.0410599999999999</v>
      </c>
      <c r="C18" s="77">
        <v>5148</v>
      </c>
      <c r="D18" s="77">
        <v>127392</v>
      </c>
    </row>
    <row r="19" spans="1:4" s="15" customFormat="1" ht="13.5" customHeight="1">
      <c r="A19" s="51" t="s">
        <v>63</v>
      </c>
      <c r="B19" s="76">
        <v>5.8274400000000002</v>
      </c>
      <c r="C19" s="77">
        <v>2254</v>
      </c>
      <c r="D19" s="77">
        <v>38679</v>
      </c>
    </row>
    <row r="20" spans="1:4" s="15" customFormat="1" ht="13.5" customHeight="1">
      <c r="A20" s="51" t="s">
        <v>64</v>
      </c>
      <c r="B20" s="76">
        <v>5.5682200000000002</v>
      </c>
      <c r="C20" s="77">
        <v>1195</v>
      </c>
      <c r="D20" s="77">
        <v>21461</v>
      </c>
    </row>
    <row r="21" spans="1:4" s="15" customFormat="1" ht="13.5" customHeight="1">
      <c r="A21" s="51" t="s">
        <v>65</v>
      </c>
      <c r="B21" s="76">
        <v>5.6557399999999998</v>
      </c>
      <c r="C21" s="77">
        <v>418</v>
      </c>
      <c r="D21" s="77">
        <v>7391</v>
      </c>
    </row>
    <row r="22" spans="1:4" s="15" customFormat="1" ht="13.5" customHeight="1">
      <c r="A22" s="51" t="s">
        <v>66</v>
      </c>
      <c r="B22" s="76">
        <v>5.6106800000000003</v>
      </c>
      <c r="C22" s="77">
        <v>14128</v>
      </c>
      <c r="D22" s="77">
        <v>251806</v>
      </c>
    </row>
    <row r="23" spans="1:4" s="15" customFormat="1" ht="13.5" customHeight="1">
      <c r="A23" s="51" t="s">
        <v>67</v>
      </c>
      <c r="B23" s="76">
        <v>4.3951099999999999</v>
      </c>
      <c r="C23" s="77">
        <v>4827</v>
      </c>
      <c r="D23" s="77">
        <v>109827</v>
      </c>
    </row>
    <row r="24" spans="1:4" s="15" customFormat="1" ht="13.5" customHeight="1">
      <c r="A24" s="51" t="s">
        <v>68</v>
      </c>
      <c r="B24" s="76">
        <v>5.3382100000000001</v>
      </c>
      <c r="C24" s="77">
        <v>15259</v>
      </c>
      <c r="D24" s="77">
        <v>285845</v>
      </c>
    </row>
    <row r="25" spans="1:4" s="15" customFormat="1" ht="13.5" customHeight="1">
      <c r="A25" s="51" t="s">
        <v>69</v>
      </c>
      <c r="B25" s="76">
        <v>5.3415800000000004</v>
      </c>
      <c r="C25" s="77">
        <v>6234</v>
      </c>
      <c r="D25" s="77">
        <v>116707</v>
      </c>
    </row>
    <row r="26" spans="1:4" s="15" customFormat="1" ht="13.5" customHeight="1">
      <c r="A26" s="51" t="s">
        <v>70</v>
      </c>
      <c r="B26" s="76">
        <v>2.9374600000000002</v>
      </c>
      <c r="C26" s="77">
        <v>6050</v>
      </c>
      <c r="D26" s="77">
        <v>205960</v>
      </c>
    </row>
    <row r="27" spans="1:4" s="15" customFormat="1" ht="13.5" customHeight="1">
      <c r="A27" s="51" t="s">
        <v>71</v>
      </c>
      <c r="B27" s="76">
        <v>3.5053100000000001</v>
      </c>
      <c r="C27" s="77">
        <v>14055</v>
      </c>
      <c r="D27" s="77">
        <v>400963</v>
      </c>
    </row>
    <row r="28" spans="1:4" s="15" customFormat="1" ht="13.5" customHeight="1">
      <c r="A28" s="51" t="s">
        <v>72</v>
      </c>
      <c r="B28" s="76">
        <v>4.3680899999999996</v>
      </c>
      <c r="C28" s="77">
        <v>6906</v>
      </c>
      <c r="D28" s="77">
        <v>158101</v>
      </c>
    </row>
    <row r="29" spans="1:4" s="15" customFormat="1" ht="13.5" customHeight="1">
      <c r="A29" s="51" t="s">
        <v>73</v>
      </c>
      <c r="B29" s="76">
        <v>4.3652100000000003</v>
      </c>
      <c r="C29" s="77">
        <v>4078</v>
      </c>
      <c r="D29" s="77">
        <v>93420</v>
      </c>
    </row>
    <row r="30" spans="1:4" s="15" customFormat="1" ht="13.5" customHeight="1">
      <c r="A30" s="51" t="s">
        <v>74</v>
      </c>
      <c r="B30" s="76">
        <v>1.6071500000000001</v>
      </c>
      <c r="C30" s="77">
        <v>5308</v>
      </c>
      <c r="D30" s="77">
        <v>330274</v>
      </c>
    </row>
    <row r="31" spans="1:4" s="15" customFormat="1" ht="13.5" customHeight="1">
      <c r="A31" s="52" t="s">
        <v>75</v>
      </c>
      <c r="B31" s="78">
        <v>3.9298999999999999</v>
      </c>
      <c r="C31" s="79">
        <v>1525</v>
      </c>
      <c r="D31" s="79">
        <v>38805</v>
      </c>
    </row>
    <row r="32" spans="1:4" s="7" customFormat="1" ht="13.5" customHeight="1">
      <c r="A32" s="13" t="s">
        <v>8</v>
      </c>
      <c r="C32" s="13"/>
    </row>
    <row r="33" spans="1:4" s="7" customFormat="1" ht="13.5" customHeight="1">
      <c r="A33" s="14" t="s">
        <v>9</v>
      </c>
      <c r="B33" s="17"/>
      <c r="C33" s="16"/>
      <c r="D33" s="16"/>
    </row>
    <row r="34" spans="1:4" s="7" customFormat="1" ht="13.5" customHeight="1">
      <c r="A34" s="13" t="s">
        <v>46</v>
      </c>
      <c r="B34" s="13"/>
      <c r="C34" s="13"/>
      <c r="D34" s="13"/>
    </row>
    <row r="35" spans="1:4" s="7" customFormat="1" ht="13.5" customHeight="1">
      <c r="A35" s="14" t="str">
        <f>Index!A11</f>
        <v>© BFS 2026</v>
      </c>
      <c r="B35" s="17"/>
      <c r="C35" s="16"/>
      <c r="D35" s="16"/>
    </row>
    <row r="36" spans="1:4" s="7" customFormat="1" ht="27" customHeight="1">
      <c r="A36" s="42" t="str">
        <f>Index!A12</f>
        <v>Auskunft: Bundesamt für Statistik (BFS), Bildungsindikatoren, EducIndicators@bfs.admin.ch</v>
      </c>
      <c r="B36" s="17"/>
      <c r="C36" s="16"/>
      <c r="D36" s="16"/>
    </row>
  </sheetData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2"/>
  <sheetViews>
    <sheetView showGridLines="0" zoomScaleNormal="100" zoomScaleSheetLayoutView="100" workbookViewId="0"/>
  </sheetViews>
  <sheetFormatPr baseColWidth="10" defaultRowHeight="13.8"/>
  <cols>
    <col min="1" max="1" width="37.69921875" customWidth="1"/>
    <col min="2" max="4" width="17.69921875" customWidth="1"/>
  </cols>
  <sheetData>
    <row r="1" spans="1:4" s="27" customFormat="1" ht="25.5" customHeight="1">
      <c r="A1" s="34" t="s">
        <v>43</v>
      </c>
    </row>
    <row r="2" spans="1:4" s="10" customFormat="1" ht="13.5" customHeight="1">
      <c r="A2" s="9" t="str">
        <f>CONCATENATE(Index!A1," nach Wirtschaftsabschnitt der Arbeitsstätten (NOGA), ",RIGHT(Index!A10,4)-3)</f>
        <v>Lehrstellenquote nach Wirtschaftsabschnitt der Arbeitsstätten (NOGA), 2023</v>
      </c>
      <c r="B2" s="9"/>
      <c r="C2" s="35"/>
      <c r="D2" s="33" t="s">
        <v>6</v>
      </c>
    </row>
    <row r="3" spans="1:4" s="10" customFormat="1" ht="15.6" customHeight="1">
      <c r="A3" s="11" t="s">
        <v>82</v>
      </c>
      <c r="B3" s="35"/>
      <c r="C3" s="35"/>
      <c r="D3" s="35"/>
    </row>
    <row r="4" spans="1:4" s="6" customFormat="1" ht="13.5" customHeight="1">
      <c r="A4" s="47"/>
      <c r="B4" s="48" t="s">
        <v>11</v>
      </c>
      <c r="C4" s="49" t="s">
        <v>80</v>
      </c>
      <c r="D4" s="48" t="s">
        <v>84</v>
      </c>
    </row>
    <row r="5" spans="1:4" s="15" customFormat="1" ht="13.5" customHeight="1">
      <c r="A5" s="53" t="s">
        <v>0</v>
      </c>
      <c r="B5" s="66">
        <v>4.1573599999999997</v>
      </c>
      <c r="C5" s="67">
        <v>185584</v>
      </c>
      <c r="D5" s="68">
        <v>4463989</v>
      </c>
    </row>
    <row r="6" spans="1:4" s="15" customFormat="1" ht="13.5" customHeight="1">
      <c r="A6" s="37" t="s">
        <v>17</v>
      </c>
      <c r="B6" s="28">
        <v>3.65666</v>
      </c>
      <c r="C6" s="73">
        <v>3903</v>
      </c>
      <c r="D6" s="73">
        <v>106737</v>
      </c>
    </row>
    <row r="7" spans="1:4" s="15" customFormat="1" ht="13.5" customHeight="1">
      <c r="A7" s="51" t="s">
        <v>18</v>
      </c>
      <c r="B7" s="69">
        <v>3.65666</v>
      </c>
      <c r="C7" s="70">
        <v>3903</v>
      </c>
      <c r="D7" s="70">
        <v>106737</v>
      </c>
    </row>
    <row r="8" spans="1:4" s="15" customFormat="1" ht="13.5" customHeight="1">
      <c r="A8" s="37" t="s">
        <v>19</v>
      </c>
      <c r="B8" s="28">
        <v>5.18492</v>
      </c>
      <c r="C8" s="73">
        <v>54189</v>
      </c>
      <c r="D8" s="73">
        <v>1045127</v>
      </c>
    </row>
    <row r="9" spans="1:4" s="15" customFormat="1" ht="13.5" customHeight="1">
      <c r="A9" s="51" t="s">
        <v>20</v>
      </c>
      <c r="B9" s="69">
        <v>1.4654499999999999</v>
      </c>
      <c r="C9" s="70">
        <v>64</v>
      </c>
      <c r="D9" s="70">
        <v>4367</v>
      </c>
    </row>
    <row r="10" spans="1:4" s="15" customFormat="1" ht="13.5" customHeight="1">
      <c r="A10" s="51" t="s">
        <v>21</v>
      </c>
      <c r="B10" s="69">
        <v>4.1791299999999998</v>
      </c>
      <c r="C10" s="70">
        <v>26879</v>
      </c>
      <c r="D10" s="70">
        <v>643171</v>
      </c>
    </row>
    <row r="11" spans="1:4" s="15" customFormat="1" ht="13.5" customHeight="1">
      <c r="A11" s="51" t="s">
        <v>22</v>
      </c>
      <c r="B11" s="69">
        <v>4.5449799999999998</v>
      </c>
      <c r="C11" s="70">
        <v>1360</v>
      </c>
      <c r="D11" s="70">
        <v>29923</v>
      </c>
    </row>
    <row r="12" spans="1:4" s="15" customFormat="1" ht="13.5" customHeight="1">
      <c r="A12" s="51" t="s">
        <v>23</v>
      </c>
      <c r="B12" s="69">
        <v>1.9192899999999999</v>
      </c>
      <c r="C12" s="70">
        <v>371</v>
      </c>
      <c r="D12" s="70">
        <v>19330</v>
      </c>
    </row>
    <row r="13" spans="1:4" s="15" customFormat="1" ht="13.5" customHeight="1">
      <c r="A13" s="51" t="s">
        <v>24</v>
      </c>
      <c r="B13" s="69">
        <v>7.32484</v>
      </c>
      <c r="C13" s="70">
        <v>25515</v>
      </c>
      <c r="D13" s="70">
        <v>348335</v>
      </c>
    </row>
    <row r="14" spans="1:4" s="15" customFormat="1" ht="13.5" customHeight="1">
      <c r="A14" s="37" t="s">
        <v>25</v>
      </c>
      <c r="B14" s="28">
        <v>3.8492500000000001</v>
      </c>
      <c r="C14" s="73">
        <v>127492</v>
      </c>
      <c r="D14" s="73">
        <v>3312125</v>
      </c>
    </row>
    <row r="15" spans="1:4" s="15" customFormat="1" ht="13.5" customHeight="1">
      <c r="A15" s="51" t="s">
        <v>26</v>
      </c>
      <c r="B15" s="69">
        <v>5.8837200000000003</v>
      </c>
      <c r="C15" s="70">
        <v>30972</v>
      </c>
      <c r="D15" s="70">
        <v>526401</v>
      </c>
    </row>
    <row r="16" spans="1:4" s="15" customFormat="1" ht="13.5" customHeight="1">
      <c r="A16" s="51" t="s">
        <v>27</v>
      </c>
      <c r="B16" s="69">
        <v>2.1390600000000002</v>
      </c>
      <c r="C16" s="70">
        <v>4835</v>
      </c>
      <c r="D16" s="70">
        <v>226033</v>
      </c>
    </row>
    <row r="17" spans="1:4" s="15" customFormat="1" ht="13.5" customHeight="1">
      <c r="A17" s="51" t="s">
        <v>28</v>
      </c>
      <c r="B17" s="69">
        <v>2.0371999999999999</v>
      </c>
      <c r="C17" s="70">
        <v>4151</v>
      </c>
      <c r="D17" s="70">
        <v>203760</v>
      </c>
    </row>
    <row r="18" spans="1:4" s="15" customFormat="1" ht="13.5" customHeight="1">
      <c r="A18" s="51" t="s">
        <v>29</v>
      </c>
      <c r="B18" s="69">
        <v>2.1087799999999999</v>
      </c>
      <c r="C18" s="70">
        <v>3786</v>
      </c>
      <c r="D18" s="70">
        <v>179535</v>
      </c>
    </row>
    <row r="19" spans="1:4" s="15" customFormat="1" ht="13.5" customHeight="1">
      <c r="A19" s="51" t="s">
        <v>30</v>
      </c>
      <c r="B19" s="69">
        <v>2.44767</v>
      </c>
      <c r="C19" s="70">
        <v>5678</v>
      </c>
      <c r="D19" s="70">
        <v>231975</v>
      </c>
    </row>
    <row r="20" spans="1:4" s="15" customFormat="1" ht="13.5" customHeight="1">
      <c r="A20" s="51" t="s">
        <v>31</v>
      </c>
      <c r="B20" s="69">
        <v>1.7352099999999999</v>
      </c>
      <c r="C20" s="70">
        <v>821</v>
      </c>
      <c r="D20" s="70">
        <v>47314</v>
      </c>
    </row>
    <row r="21" spans="1:4" s="15" customFormat="1" ht="13.5" customHeight="1">
      <c r="A21" s="51" t="s">
        <v>32</v>
      </c>
      <c r="B21" s="69">
        <v>3.3017699999999999</v>
      </c>
      <c r="C21" s="70">
        <v>13378</v>
      </c>
      <c r="D21" s="70">
        <v>405176</v>
      </c>
    </row>
    <row r="22" spans="1:4" s="15" customFormat="1" ht="13.5" customHeight="1">
      <c r="A22" s="51" t="s">
        <v>33</v>
      </c>
      <c r="B22" s="69">
        <v>1.4241999999999999</v>
      </c>
      <c r="C22" s="70">
        <v>3806</v>
      </c>
      <c r="D22" s="70">
        <v>267237</v>
      </c>
    </row>
    <row r="23" spans="1:4" s="15" customFormat="1" ht="13.5" customHeight="1">
      <c r="A23" s="51" t="s">
        <v>34</v>
      </c>
      <c r="B23" s="69">
        <v>4.6557700000000004</v>
      </c>
      <c r="C23" s="70">
        <v>8375</v>
      </c>
      <c r="D23" s="70">
        <v>179884</v>
      </c>
    </row>
    <row r="24" spans="1:4" s="15" customFormat="1" ht="13.5" customHeight="1">
      <c r="A24" s="51" t="s">
        <v>35</v>
      </c>
      <c r="B24" s="69">
        <v>2.92611</v>
      </c>
      <c r="C24" s="70">
        <v>7746</v>
      </c>
      <c r="D24" s="70">
        <v>264720</v>
      </c>
    </row>
    <row r="25" spans="1:4" s="15" customFormat="1" ht="13.5" customHeight="1">
      <c r="A25" s="51" t="s">
        <v>36</v>
      </c>
      <c r="B25" s="69">
        <v>6.5113500000000002</v>
      </c>
      <c r="C25" s="70">
        <v>38605</v>
      </c>
      <c r="D25" s="70">
        <v>592888</v>
      </c>
    </row>
    <row r="26" spans="1:4" s="15" customFormat="1" ht="13.5" customHeight="1">
      <c r="A26" s="51" t="s">
        <v>37</v>
      </c>
      <c r="B26" s="69">
        <v>1.4270499999999999</v>
      </c>
      <c r="C26" s="70">
        <v>925</v>
      </c>
      <c r="D26" s="70">
        <v>64819</v>
      </c>
    </row>
    <row r="27" spans="1:4" s="15" customFormat="1" ht="13.5" customHeight="1">
      <c r="A27" s="52" t="s">
        <v>38</v>
      </c>
      <c r="B27" s="71">
        <v>3.60677</v>
      </c>
      <c r="C27" s="72">
        <v>4414</v>
      </c>
      <c r="D27" s="72">
        <v>122381</v>
      </c>
    </row>
    <row r="28" spans="1:4" s="7" customFormat="1" ht="15" customHeight="1">
      <c r="A28" s="13" t="s">
        <v>8</v>
      </c>
      <c r="C28" s="13"/>
    </row>
    <row r="29" spans="1:4" s="7" customFormat="1" ht="13.5" customHeight="1">
      <c r="A29" s="13" t="s">
        <v>9</v>
      </c>
      <c r="B29" s="17"/>
      <c r="C29" s="16"/>
      <c r="D29" s="16"/>
    </row>
    <row r="30" spans="1:4" s="7" customFormat="1" ht="14.1" customHeight="1">
      <c r="A30" s="13" t="s">
        <v>46</v>
      </c>
      <c r="B30" s="17"/>
      <c r="C30" s="16"/>
      <c r="D30" s="16"/>
    </row>
    <row r="31" spans="1:4" s="7" customFormat="1" ht="15" customHeight="1">
      <c r="A31" s="14" t="str">
        <f>Index!A11</f>
        <v>© BFS 2026</v>
      </c>
      <c r="B31" s="17"/>
      <c r="C31" s="16"/>
      <c r="D31" s="16"/>
    </row>
    <row r="32" spans="1:4" s="7" customFormat="1" ht="27" customHeight="1">
      <c r="A32" s="42" t="str">
        <f>Index!A12</f>
        <v>Auskunft: Bundesamt für Statistik (BFS), Bildungsindikatoren, EducIndicators@bfs.admin.ch</v>
      </c>
      <c r="B32" s="17"/>
      <c r="C32" s="16"/>
      <c r="D32" s="16"/>
    </row>
  </sheetData>
  <hyperlinks>
    <hyperlink ref="A1" location="Index!A1" display="Zurück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33"/>
  <sheetViews>
    <sheetView showGridLines="0" zoomScaleNormal="100" zoomScaleSheetLayoutView="100" workbookViewId="0"/>
  </sheetViews>
  <sheetFormatPr baseColWidth="10" defaultRowHeight="13.8"/>
  <cols>
    <col min="1" max="4" width="19.19921875" customWidth="1"/>
  </cols>
  <sheetData>
    <row r="1" spans="1:4" s="27" customFormat="1" ht="25.5" customHeight="1">
      <c r="A1" s="34" t="s">
        <v>43</v>
      </c>
    </row>
    <row r="2" spans="1:4" s="10" customFormat="1" ht="13.5" customHeight="1">
      <c r="A2" s="9" t="str">
        <f>CONCATENATE(Index!A1," nach Unternehmensgrösse, ",RIGHT(Index!A10,4)-3)</f>
        <v>Lehrstellenquote nach Unternehmensgrösse, 2023</v>
      </c>
      <c r="B2" s="9"/>
      <c r="C2" s="35"/>
      <c r="D2" s="33" t="s">
        <v>3</v>
      </c>
    </row>
    <row r="3" spans="1:4" s="10" customFormat="1" ht="15.6" customHeight="1">
      <c r="A3" s="11" t="s">
        <v>82</v>
      </c>
      <c r="B3" s="35"/>
      <c r="C3" s="35"/>
      <c r="D3" s="35"/>
    </row>
    <row r="4" spans="1:4" s="6" customFormat="1" ht="13.5" customHeight="1">
      <c r="A4" s="47"/>
      <c r="B4" s="48" t="s">
        <v>11</v>
      </c>
      <c r="C4" s="49" t="s">
        <v>80</v>
      </c>
      <c r="D4" s="48" t="s">
        <v>84</v>
      </c>
    </row>
    <row r="5" spans="1:4" ht="13.5" customHeight="1">
      <c r="A5" s="54" t="s">
        <v>0</v>
      </c>
      <c r="B5" s="74">
        <v>4.1573599999999997</v>
      </c>
      <c r="C5" s="80">
        <v>185584</v>
      </c>
      <c r="D5" s="87">
        <v>4463989</v>
      </c>
    </row>
    <row r="6" spans="1:4" ht="13.5" customHeight="1">
      <c r="A6" s="55" t="s">
        <v>39</v>
      </c>
      <c r="B6" s="81">
        <v>3.1376499999999998</v>
      </c>
      <c r="C6" s="82">
        <v>31192</v>
      </c>
      <c r="D6" s="82">
        <v>994120</v>
      </c>
    </row>
    <row r="7" spans="1:4" ht="13.5" customHeight="1">
      <c r="A7" s="55" t="s">
        <v>40</v>
      </c>
      <c r="B7" s="81">
        <v>5.7282900000000003</v>
      </c>
      <c r="C7" s="82">
        <v>48528</v>
      </c>
      <c r="D7" s="82">
        <v>847164</v>
      </c>
    </row>
    <row r="8" spans="1:4" ht="13.5" customHeight="1">
      <c r="A8" s="55" t="s">
        <v>41</v>
      </c>
      <c r="B8" s="81">
        <v>4.7136100000000001</v>
      </c>
      <c r="C8" s="82">
        <v>42811</v>
      </c>
      <c r="D8" s="82">
        <v>908241</v>
      </c>
    </row>
    <row r="9" spans="1:4" ht="13.5" customHeight="1">
      <c r="A9" s="56" t="s">
        <v>42</v>
      </c>
      <c r="B9" s="85">
        <v>3.6777099999999998</v>
      </c>
      <c r="C9" s="86">
        <v>63053</v>
      </c>
      <c r="D9" s="86">
        <v>1714464</v>
      </c>
    </row>
    <row r="10" spans="1:4" s="7" customFormat="1" ht="15" customHeight="1">
      <c r="A10" s="13" t="s">
        <v>78</v>
      </c>
      <c r="C10" s="13"/>
    </row>
    <row r="11" spans="1:4" s="7" customFormat="1" ht="15" customHeight="1">
      <c r="A11" s="14" t="s">
        <v>9</v>
      </c>
      <c r="B11" s="17"/>
      <c r="C11" s="16"/>
      <c r="D11" s="16"/>
    </row>
    <row r="12" spans="1:4" s="7" customFormat="1" ht="14.1" customHeight="1">
      <c r="A12" s="14" t="s">
        <v>46</v>
      </c>
      <c r="B12" s="17"/>
      <c r="C12" s="16"/>
      <c r="D12" s="16"/>
    </row>
    <row r="13" spans="1:4" ht="15" customHeight="1">
      <c r="A13" s="14" t="str">
        <f>Index!A11</f>
        <v>© BFS 2026</v>
      </c>
      <c r="B13" s="41"/>
      <c r="C13" s="41"/>
      <c r="D13" s="41"/>
    </row>
    <row r="14" spans="1:4" s="7" customFormat="1" ht="27" customHeight="1">
      <c r="A14" s="42" t="str">
        <f>Index!A12</f>
        <v>Auskunft: Bundesamt für Statistik (BFS), Bildungsindikatoren, EducIndicators@bfs.admin.ch</v>
      </c>
      <c r="B14" s="17"/>
      <c r="C14" s="16"/>
      <c r="D14" s="16"/>
    </row>
    <row r="15" spans="1:4" ht="13.5" customHeight="1">
      <c r="B15" s="17"/>
      <c r="C15" s="16"/>
      <c r="D15" s="16"/>
    </row>
    <row r="16" spans="1:4" ht="13.5" customHeight="1">
      <c r="B16" s="5"/>
      <c r="C16" s="5"/>
      <c r="D16" s="5"/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5" customHeight="1"/>
    <row r="28" ht="12" customHeight="1"/>
    <row r="29" ht="12" customHeight="1"/>
    <row r="30" ht="15" customHeight="1"/>
    <row r="31" ht="15" customHeight="1"/>
    <row r="32" ht="12.75" customHeight="1"/>
    <row r="33" ht="12.75" customHeight="1"/>
  </sheetData>
  <hyperlinks>
    <hyperlink ref="A1" location="Index!A1" display="Zurück" xr:uid="{00000000-0004-0000-0400-00000000000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6"/>
  <sheetViews>
    <sheetView showGridLines="0" zoomScaleNormal="100" zoomScaleSheetLayoutView="100" workbookViewId="0"/>
  </sheetViews>
  <sheetFormatPr baseColWidth="10" defaultRowHeight="13.8"/>
  <cols>
    <col min="1" max="4" width="19.19921875" customWidth="1"/>
  </cols>
  <sheetData>
    <row r="1" spans="1:4" s="27" customFormat="1" ht="25.5" customHeight="1">
      <c r="A1" s="34" t="s">
        <v>43</v>
      </c>
    </row>
    <row r="2" spans="1:4" s="10" customFormat="1" ht="13.5" customHeight="1">
      <c r="A2" s="9" t="str">
        <f>CONCATENATE(Index!A1," nach Grossregion der Arbeitstätten, ",RIGHT(Index!A10,4)-3)</f>
        <v>Lehrstellenquote nach Grossregion der Arbeitstätten, 2023</v>
      </c>
      <c r="B2" s="9"/>
      <c r="C2" s="35"/>
      <c r="D2" s="33" t="s">
        <v>76</v>
      </c>
    </row>
    <row r="3" spans="1:4" s="10" customFormat="1" ht="15.6" customHeight="1">
      <c r="A3" s="11" t="s">
        <v>82</v>
      </c>
      <c r="B3" s="35"/>
      <c r="C3" s="35"/>
      <c r="D3" s="35"/>
    </row>
    <row r="4" spans="1:4" s="6" customFormat="1" ht="13.5" customHeight="1">
      <c r="A4" s="47"/>
      <c r="B4" s="48" t="s">
        <v>11</v>
      </c>
      <c r="C4" s="49" t="s">
        <v>80</v>
      </c>
      <c r="D4" s="48" t="s">
        <v>84</v>
      </c>
    </row>
    <row r="5" spans="1:4" s="15" customFormat="1" ht="13.5" customHeight="1">
      <c r="A5" s="50" t="s">
        <v>0</v>
      </c>
      <c r="B5" s="74">
        <v>4.1573599999999997</v>
      </c>
      <c r="C5" s="80">
        <v>185584</v>
      </c>
      <c r="D5" s="80">
        <v>4463989</v>
      </c>
    </row>
    <row r="6" spans="1:4" s="15" customFormat="1" ht="13.5" customHeight="1">
      <c r="A6" s="57" t="s">
        <v>12</v>
      </c>
      <c r="B6" s="81">
        <v>2.95377</v>
      </c>
      <c r="C6" s="82">
        <v>26269</v>
      </c>
      <c r="D6" s="82">
        <v>889338.2</v>
      </c>
    </row>
    <row r="7" spans="1:4" s="15" customFormat="1" ht="13.5" customHeight="1">
      <c r="A7" s="57" t="s">
        <v>4</v>
      </c>
      <c r="B7" s="81">
        <v>4.74878</v>
      </c>
      <c r="C7" s="82">
        <v>42648</v>
      </c>
      <c r="D7" s="82">
        <v>898082.4</v>
      </c>
    </row>
    <row r="8" spans="1:4" s="15" customFormat="1" ht="13.5" customHeight="1">
      <c r="A8" s="57" t="s">
        <v>13</v>
      </c>
      <c r="B8" s="81">
        <v>4.4255000000000004</v>
      </c>
      <c r="C8" s="82">
        <v>25252</v>
      </c>
      <c r="D8" s="82">
        <v>570602.6</v>
      </c>
    </row>
    <row r="9" spans="1:4" s="15" customFormat="1" ht="13.5" customHeight="1">
      <c r="A9" s="58" t="s">
        <v>14</v>
      </c>
      <c r="B9" s="83">
        <v>3.8953899999999999</v>
      </c>
      <c r="C9" s="84">
        <v>34793</v>
      </c>
      <c r="D9" s="84">
        <v>893183.8</v>
      </c>
    </row>
    <row r="10" spans="1:4" s="15" customFormat="1" ht="13.5" customHeight="1">
      <c r="A10" s="57" t="s">
        <v>15</v>
      </c>
      <c r="B10" s="81">
        <v>5.3384099999999997</v>
      </c>
      <c r="C10" s="82">
        <v>30125</v>
      </c>
      <c r="D10" s="82">
        <v>564306.19999999995</v>
      </c>
    </row>
    <row r="11" spans="1:4" s="15" customFormat="1" ht="13.5" customHeight="1">
      <c r="A11" s="57" t="s">
        <v>16</v>
      </c>
      <c r="B11" s="81">
        <v>4.6206300000000002</v>
      </c>
      <c r="C11" s="82">
        <v>20447</v>
      </c>
      <c r="D11" s="82">
        <v>442515.6</v>
      </c>
    </row>
    <row r="12" spans="1:4" s="15" customFormat="1" ht="13.5" customHeight="1">
      <c r="A12" s="59" t="s">
        <v>5</v>
      </c>
      <c r="B12" s="85">
        <v>2.9374600000000002</v>
      </c>
      <c r="C12" s="86">
        <v>6050</v>
      </c>
      <c r="D12" s="86">
        <v>205960.1</v>
      </c>
    </row>
    <row r="13" spans="1:4" s="7" customFormat="1" ht="13.5" customHeight="1">
      <c r="A13" s="14" t="s">
        <v>9</v>
      </c>
      <c r="B13" s="17"/>
      <c r="C13" s="16"/>
      <c r="D13" s="16"/>
    </row>
    <row r="14" spans="1:4" s="7" customFormat="1" ht="14.1" customHeight="1">
      <c r="A14" s="14" t="s">
        <v>46</v>
      </c>
      <c r="B14" s="17"/>
      <c r="C14" s="16"/>
      <c r="D14" s="16"/>
    </row>
    <row r="15" spans="1:4" s="7" customFormat="1" ht="15" customHeight="1">
      <c r="A15" s="14" t="str">
        <f>Index!A11</f>
        <v>© BFS 2026</v>
      </c>
      <c r="B15" s="17"/>
      <c r="C15" s="16"/>
      <c r="D15" s="16"/>
    </row>
    <row r="16" spans="1:4" s="7" customFormat="1" ht="27" customHeight="1">
      <c r="A16" s="42" t="str">
        <f>Index!A12</f>
        <v>Auskunft: Bundesamt für Statistik (BFS), Bildungsindikatoren, EducIndicators@bfs.admin.ch</v>
      </c>
      <c r="B16" s="17"/>
      <c r="C16" s="16"/>
      <c r="D16" s="16"/>
    </row>
  </sheetData>
  <hyperlinks>
    <hyperlink ref="A1" location="Index!A1" display="Zurück" xr:uid="{00000000-0004-0000-05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Index</vt:lpstr>
      <vt:lpstr>T1</vt:lpstr>
      <vt:lpstr>T2</vt:lpstr>
      <vt:lpstr>T3</vt:lpstr>
      <vt:lpstr>TD1</vt:lpstr>
      <vt:lpstr>TD2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2020-12-07T13:57:45Z</cp:lastPrinted>
  <dcterms:created xsi:type="dcterms:W3CDTF">2012-08-28T07:18:31Z</dcterms:created>
  <dcterms:modified xsi:type="dcterms:W3CDTF">2025-12-10T10:46:32Z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2025-11-11T12:04:06Z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6b785787-9777-40ea-a199-465796d70b13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