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504 SET RD Confédération\50402 Personnel de R-D\"/>
    </mc:Choice>
  </mc:AlternateContent>
  <xr:revisionPtr revIDLastSave="0" documentId="13_ncr:1_{D77E38AE-B83E-4095-B884-C4FEE48476DD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45" r:id="rId2"/>
    <sheet name="T2" sheetId="31" r:id="rId3"/>
    <sheet name="T301" sheetId="47" r:id="rId4"/>
    <sheet name="T302" sheetId="48" r:id="rId5"/>
    <sheet name="T4" sheetId="46" r:id="rId6"/>
  </sheets>
  <definedNames>
    <definedName name="HTML_CodePage" hidden="1">1252</definedName>
    <definedName name="HTML_Control" localSheetId="0" hidden="1">{"'tablong2'!$A$2:$J$21"}</definedName>
    <definedName name="HTML_Control" localSheetId="1" hidden="1">{"'tablong5'!$A$2:$O$38"}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46" l="1"/>
  <c r="C8" i="48"/>
  <c r="C7" i="48"/>
  <c r="C6" i="48"/>
  <c r="C8" i="47"/>
  <c r="C13" i="47"/>
  <c r="C7" i="47"/>
  <c r="C6" i="47"/>
  <c r="C22" i="31"/>
  <c r="C21" i="31"/>
  <c r="C8" i="31"/>
  <c r="C7" i="31"/>
  <c r="C25" i="45"/>
  <c r="C24" i="45"/>
  <c r="C23" i="45"/>
  <c r="C5" i="45"/>
  <c r="C9" i="45"/>
  <c r="C8" i="45"/>
  <c r="C7" i="45"/>
  <c r="C6" i="45"/>
  <c r="B5" i="46" l="1"/>
  <c r="C16" i="46"/>
  <c r="C15" i="46"/>
  <c r="C13" i="46"/>
  <c r="C12" i="46"/>
  <c r="C10" i="46"/>
  <c r="C9" i="46"/>
  <c r="C7" i="46"/>
  <c r="B12" i="48"/>
  <c r="C15" i="48" s="1"/>
  <c r="B5" i="48"/>
  <c r="B12" i="47"/>
  <c r="C15" i="47" s="1"/>
  <c r="B5" i="47"/>
  <c r="B5" i="31"/>
  <c r="C14" i="31" s="1"/>
  <c r="D5" i="31"/>
  <c r="B19" i="31"/>
  <c r="C24" i="31" s="1"/>
  <c r="C19" i="45"/>
  <c r="C18" i="45"/>
  <c r="C17" i="45"/>
  <c r="C16" i="45"/>
  <c r="C15" i="45"/>
  <c r="C14" i="45"/>
  <c r="C13" i="45"/>
  <c r="C12" i="45"/>
  <c r="C11" i="45"/>
  <c r="C10" i="45"/>
  <c r="E16" i="46"/>
  <c r="E15" i="46"/>
  <c r="C13" i="48" l="1"/>
  <c r="C14" i="48"/>
  <c r="C14" i="47"/>
  <c r="C28" i="31"/>
  <c r="C9" i="31"/>
  <c r="C10" i="31"/>
  <c r="C12" i="31"/>
  <c r="C13" i="31"/>
  <c r="C26" i="31"/>
  <c r="C27" i="31"/>
  <c r="C23" i="31"/>
  <c r="G10" i="46"/>
  <c r="G9" i="46"/>
  <c r="G7" i="46"/>
  <c r="G6" i="46"/>
  <c r="E13" i="46"/>
  <c r="E12" i="46"/>
  <c r="E10" i="46"/>
  <c r="E9" i="46"/>
  <c r="E7" i="46"/>
  <c r="E6" i="46"/>
  <c r="G16" i="46"/>
  <c r="G15" i="46"/>
  <c r="G13" i="46"/>
  <c r="G12" i="46"/>
  <c r="D5" i="48"/>
  <c r="E8" i="48" s="1"/>
  <c r="F5" i="48"/>
  <c r="G8" i="48" s="1"/>
  <c r="D12" i="48"/>
  <c r="E15" i="48" s="1"/>
  <c r="G7" i="47"/>
  <c r="F5" i="47"/>
  <c r="G8" i="47" s="1"/>
  <c r="D12" i="47"/>
  <c r="E15" i="47" s="1"/>
  <c r="D5" i="47"/>
  <c r="E7" i="47" s="1"/>
  <c r="E14" i="31"/>
  <c r="E13" i="31"/>
  <c r="E12" i="31"/>
  <c r="E10" i="31"/>
  <c r="E9" i="31"/>
  <c r="E8" i="31"/>
  <c r="E7" i="31"/>
  <c r="G7" i="31"/>
  <c r="F5" i="31"/>
  <c r="G14" i="31" s="1"/>
  <c r="I12" i="31"/>
  <c r="I10" i="31"/>
  <c r="I9" i="31"/>
  <c r="M10" i="31"/>
  <c r="S11" i="31"/>
  <c r="S12" i="31"/>
  <c r="U12" i="31"/>
  <c r="U10" i="31"/>
  <c r="U9" i="31"/>
  <c r="U8" i="31"/>
  <c r="U7" i="31"/>
  <c r="W13" i="31"/>
  <c r="W12" i="31"/>
  <c r="W10" i="31"/>
  <c r="W9" i="31"/>
  <c r="Q10" i="31"/>
  <c r="Q9" i="31"/>
  <c r="Q8" i="31"/>
  <c r="Y7" i="31"/>
  <c r="AA14" i="31"/>
  <c r="AA13" i="31"/>
  <c r="AA12" i="31"/>
  <c r="AA9" i="31"/>
  <c r="AA8" i="31"/>
  <c r="AA7" i="31"/>
  <c r="AA6" i="31"/>
  <c r="AC6" i="31"/>
  <c r="AE12" i="31"/>
  <c r="AE10" i="31"/>
  <c r="AE9" i="31"/>
  <c r="AE8" i="31"/>
  <c r="Y28" i="31"/>
  <c r="W27" i="31"/>
  <c r="O27" i="31"/>
  <c r="O23" i="31"/>
  <c r="M23" i="31"/>
  <c r="D19" i="31"/>
  <c r="E27" i="31" s="1"/>
  <c r="H5" i="31"/>
  <c r="I13" i="31" s="1"/>
  <c r="J5" i="31"/>
  <c r="K8" i="31" s="1"/>
  <c r="L5" i="31"/>
  <c r="M14" i="31" s="1"/>
  <c r="N5" i="31"/>
  <c r="O9" i="31" s="1"/>
  <c r="P5" i="31"/>
  <c r="Q7" i="31" s="1"/>
  <c r="R5" i="31"/>
  <c r="S14" i="31" s="1"/>
  <c r="T5" i="31"/>
  <c r="U14" i="31" s="1"/>
  <c r="V5" i="31"/>
  <c r="W14" i="31" s="1"/>
  <c r="X5" i="31"/>
  <c r="Y14" i="31" s="1"/>
  <c r="Z5" i="31"/>
  <c r="AA10" i="31" s="1"/>
  <c r="AB5" i="31"/>
  <c r="AC14" i="31" s="1"/>
  <c r="AD5" i="31"/>
  <c r="AE14" i="31" s="1"/>
  <c r="AF5" i="31"/>
  <c r="AG7" i="31" s="1"/>
  <c r="C26" i="45"/>
  <c r="C27" i="45"/>
  <c r="C28" i="45"/>
  <c r="F12" i="48"/>
  <c r="G15" i="48" s="1"/>
  <c r="F12" i="47"/>
  <c r="G13" i="47" s="1"/>
  <c r="F19" i="31"/>
  <c r="G23" i="31" s="1"/>
  <c r="AE16" i="46"/>
  <c r="AE15" i="46"/>
  <c r="AE13" i="46"/>
  <c r="AE12" i="46"/>
  <c r="AE10" i="46"/>
  <c r="AE9" i="46"/>
  <c r="AE7" i="46"/>
  <c r="AE6" i="46"/>
  <c r="AA16" i="46"/>
  <c r="AA15" i="46"/>
  <c r="AA13" i="46"/>
  <c r="AA12" i="46"/>
  <c r="AA10" i="46"/>
  <c r="AA9" i="46"/>
  <c r="AA7" i="46"/>
  <c r="AA6" i="46"/>
  <c r="W16" i="46"/>
  <c r="W15" i="46"/>
  <c r="W13" i="46"/>
  <c r="W12" i="46"/>
  <c r="W10" i="46"/>
  <c r="W9" i="46"/>
  <c r="W7" i="46"/>
  <c r="W6" i="46"/>
  <c r="S16" i="46"/>
  <c r="S15" i="46"/>
  <c r="S13" i="46"/>
  <c r="S12" i="46"/>
  <c r="S10" i="46"/>
  <c r="S9" i="46"/>
  <c r="S7" i="46"/>
  <c r="S6" i="46"/>
  <c r="AF19" i="31"/>
  <c r="AG28" i="31" s="1"/>
  <c r="AD19" i="31"/>
  <c r="AE21" i="31" s="1"/>
  <c r="AB19" i="31"/>
  <c r="AC22" i="31" s="1"/>
  <c r="Z19" i="31"/>
  <c r="AA27" i="31" s="1"/>
  <c r="X19" i="31"/>
  <c r="Y27" i="31" s="1"/>
  <c r="V19" i="31"/>
  <c r="W26" i="31" s="1"/>
  <c r="T19" i="31"/>
  <c r="U24" i="31" s="1"/>
  <c r="R19" i="31"/>
  <c r="S23" i="31" s="1"/>
  <c r="P19" i="31"/>
  <c r="Q22" i="31" s="1"/>
  <c r="N19" i="31"/>
  <c r="O21" i="31" s="1"/>
  <c r="L19" i="31"/>
  <c r="M28" i="31" s="1"/>
  <c r="J19" i="31"/>
  <c r="K28" i="31" s="1"/>
  <c r="H19" i="31"/>
  <c r="I22" i="31" s="1"/>
  <c r="H7" i="46"/>
  <c r="H6" i="46"/>
  <c r="J7" i="46"/>
  <c r="J6" i="46"/>
  <c r="I16" i="46"/>
  <c r="I15" i="46"/>
  <c r="I13" i="46"/>
  <c r="I12" i="46"/>
  <c r="I10" i="46"/>
  <c r="I9" i="46"/>
  <c r="H5" i="46"/>
  <c r="X12" i="47"/>
  <c r="Y15" i="47" s="1"/>
  <c r="R12" i="47"/>
  <c r="S15" i="47" s="1"/>
  <c r="AF12" i="47"/>
  <c r="AG15" i="47" s="1"/>
  <c r="V12" i="47"/>
  <c r="W13" i="47" s="1"/>
  <c r="AD12" i="47"/>
  <c r="AE15" i="47" s="1"/>
  <c r="AB12" i="47"/>
  <c r="AC15" i="47" s="1"/>
  <c r="Z12" i="47"/>
  <c r="AA13" i="47" s="1"/>
  <c r="T12" i="47"/>
  <c r="U13" i="47" s="1"/>
  <c r="P12" i="47"/>
  <c r="Q15" i="47" s="1"/>
  <c r="N12" i="47"/>
  <c r="O15" i="47" s="1"/>
  <c r="L12" i="47"/>
  <c r="M15" i="47" s="1"/>
  <c r="J12" i="47"/>
  <c r="K14" i="47" s="1"/>
  <c r="H12" i="47"/>
  <c r="I13" i="47" s="1"/>
  <c r="AF12" i="48"/>
  <c r="AG15" i="48" s="1"/>
  <c r="AD12" i="48"/>
  <c r="AE15" i="48" s="1"/>
  <c r="AB12" i="48"/>
  <c r="AC13" i="48" s="1"/>
  <c r="AC15" i="48"/>
  <c r="Z12" i="48"/>
  <c r="AA15" i="48" s="1"/>
  <c r="X12" i="48"/>
  <c r="Y14" i="48" s="1"/>
  <c r="V12" i="48"/>
  <c r="W14" i="48" s="1"/>
  <c r="T12" i="48"/>
  <c r="U14" i="48" s="1"/>
  <c r="R12" i="48"/>
  <c r="S13" i="48"/>
  <c r="P12" i="48"/>
  <c r="Q15" i="48" s="1"/>
  <c r="N12" i="48"/>
  <c r="O15" i="48" s="1"/>
  <c r="L12" i="48"/>
  <c r="M15" i="48" s="1"/>
  <c r="J12" i="48"/>
  <c r="K14" i="48" s="1"/>
  <c r="H12" i="48"/>
  <c r="I14" i="48" s="1"/>
  <c r="AF5" i="48"/>
  <c r="AG6" i="48" s="1"/>
  <c r="AD5" i="48"/>
  <c r="AE7" i="48" s="1"/>
  <c r="AE6" i="48"/>
  <c r="AB5" i="48"/>
  <c r="AC8" i="48" s="1"/>
  <c r="Z5" i="48"/>
  <c r="AA8" i="48" s="1"/>
  <c r="X5" i="48"/>
  <c r="Y8" i="48" s="1"/>
  <c r="V5" i="48"/>
  <c r="W8" i="48" s="1"/>
  <c r="T5" i="48"/>
  <c r="U7" i="48" s="1"/>
  <c r="R5" i="48"/>
  <c r="S6" i="48" s="1"/>
  <c r="P5" i="48"/>
  <c r="Q6" i="48" s="1"/>
  <c r="N5" i="48"/>
  <c r="O6" i="48" s="1"/>
  <c r="L5" i="48"/>
  <c r="M8" i="48" s="1"/>
  <c r="J5" i="48"/>
  <c r="K8" i="48" s="1"/>
  <c r="H5" i="48"/>
  <c r="I8" i="48" s="1"/>
  <c r="R5" i="47"/>
  <c r="S8" i="47" s="1"/>
  <c r="T5" i="47"/>
  <c r="U8" i="47" s="1"/>
  <c r="P5" i="47"/>
  <c r="Q6" i="47" s="1"/>
  <c r="N5" i="47"/>
  <c r="O6" i="47" s="1"/>
  <c r="L5" i="47"/>
  <c r="M8" i="47" s="1"/>
  <c r="J5" i="47"/>
  <c r="Z5" i="47"/>
  <c r="AA6" i="47" s="1"/>
  <c r="C37" i="45"/>
  <c r="C36" i="45"/>
  <c r="C35" i="45"/>
  <c r="C34" i="45"/>
  <c r="C33" i="45"/>
  <c r="C32" i="45"/>
  <c r="C31" i="45"/>
  <c r="C30" i="45"/>
  <c r="C29" i="45"/>
  <c r="AG16" i="46"/>
  <c r="AC16" i="46"/>
  <c r="Y16" i="46"/>
  <c r="U16" i="46"/>
  <c r="Q16" i="46"/>
  <c r="O16" i="46"/>
  <c r="M16" i="46"/>
  <c r="K16" i="46"/>
  <c r="AG15" i="46"/>
  <c r="AC15" i="46"/>
  <c r="Y15" i="46"/>
  <c r="U15" i="46"/>
  <c r="Q15" i="46"/>
  <c r="O15" i="46"/>
  <c r="M15" i="46"/>
  <c r="K15" i="46"/>
  <c r="AG13" i="46"/>
  <c r="AC13" i="46"/>
  <c r="Y13" i="46"/>
  <c r="U13" i="46"/>
  <c r="Q13" i="46"/>
  <c r="O13" i="46"/>
  <c r="M13" i="46"/>
  <c r="K13" i="46"/>
  <c r="AG12" i="46"/>
  <c r="AC12" i="46"/>
  <c r="Y12" i="46"/>
  <c r="U12" i="46"/>
  <c r="Q12" i="46"/>
  <c r="O12" i="46"/>
  <c r="M12" i="46"/>
  <c r="K12" i="46"/>
  <c r="AG10" i="46"/>
  <c r="AC10" i="46"/>
  <c r="Y10" i="46"/>
  <c r="U10" i="46"/>
  <c r="Q10" i="46"/>
  <c r="O10" i="46"/>
  <c r="M10" i="46"/>
  <c r="K10" i="46"/>
  <c r="AG9" i="46"/>
  <c r="AC9" i="46"/>
  <c r="Y9" i="46"/>
  <c r="U9" i="46"/>
  <c r="Q9" i="46"/>
  <c r="O9" i="46"/>
  <c r="M9" i="46"/>
  <c r="K9" i="46"/>
  <c r="AF7" i="46"/>
  <c r="AB7" i="46"/>
  <c r="X7" i="46"/>
  <c r="T7" i="46"/>
  <c r="P7" i="46"/>
  <c r="N7" i="46"/>
  <c r="L7" i="46"/>
  <c r="AF6" i="46"/>
  <c r="AG6" i="46" s="1"/>
  <c r="AB6" i="46"/>
  <c r="X6" i="46"/>
  <c r="T6" i="46"/>
  <c r="P6" i="46"/>
  <c r="N6" i="46"/>
  <c r="L6" i="46"/>
  <c r="AF5" i="46"/>
  <c r="AG7" i="46" s="1"/>
  <c r="AB5" i="46"/>
  <c r="AC7" i="46" s="1"/>
  <c r="X5" i="46"/>
  <c r="Y6" i="46" s="1"/>
  <c r="T5" i="46"/>
  <c r="U7" i="46" s="1"/>
  <c r="P5" i="46"/>
  <c r="Q6" i="46" s="1"/>
  <c r="N5" i="46"/>
  <c r="L5" i="46"/>
  <c r="J5" i="46"/>
  <c r="K6" i="46" s="1"/>
  <c r="W15" i="48"/>
  <c r="I14" i="47"/>
  <c r="Q13" i="47"/>
  <c r="AE14" i="47"/>
  <c r="Q14" i="47"/>
  <c r="M13" i="47"/>
  <c r="AE13" i="47"/>
  <c r="W13" i="48"/>
  <c r="S15" i="48"/>
  <c r="M13" i="48"/>
  <c r="S14" i="48"/>
  <c r="K15" i="48"/>
  <c r="Y7" i="48"/>
  <c r="Y6" i="48"/>
  <c r="AD5" i="47"/>
  <c r="AE8" i="47" s="1"/>
  <c r="V5" i="47"/>
  <c r="W7" i="47" s="1"/>
  <c r="X5" i="47"/>
  <c r="Y7" i="47" s="1"/>
  <c r="AF5" i="47"/>
  <c r="AG6" i="47" s="1"/>
  <c r="AB5" i="47"/>
  <c r="AC8" i="47" s="1"/>
  <c r="S7" i="47"/>
  <c r="H5" i="47"/>
  <c r="I7" i="47" s="1"/>
  <c r="Q7" i="47"/>
  <c r="K8" i="47"/>
  <c r="K7" i="47"/>
  <c r="K6" i="47"/>
  <c r="O22" i="31" l="1"/>
  <c r="AA20" i="31"/>
  <c r="G24" i="31"/>
  <c r="AA21" i="31"/>
  <c r="AA28" i="31"/>
  <c r="G26" i="31"/>
  <c r="AA25" i="31"/>
  <c r="G27" i="31"/>
  <c r="G28" i="31"/>
  <c r="I23" i="31"/>
  <c r="M7" i="46"/>
  <c r="O6" i="46"/>
  <c r="U6" i="46"/>
  <c r="O7" i="46"/>
  <c r="C5" i="48"/>
  <c r="AC14" i="48"/>
  <c r="U8" i="48"/>
  <c r="AE14" i="48"/>
  <c r="O8" i="48"/>
  <c r="C12" i="48"/>
  <c r="U6" i="48"/>
  <c r="G6" i="47"/>
  <c r="G5" i="47" s="1"/>
  <c r="E8" i="47"/>
  <c r="C12" i="47"/>
  <c r="AG14" i="47"/>
  <c r="M14" i="47"/>
  <c r="M12" i="47" s="1"/>
  <c r="O7" i="47"/>
  <c r="I15" i="47"/>
  <c r="C5" i="47"/>
  <c r="C5" i="31"/>
  <c r="E5" i="31"/>
  <c r="M13" i="31"/>
  <c r="E26" i="31"/>
  <c r="E24" i="31"/>
  <c r="O12" i="31"/>
  <c r="I26" i="31"/>
  <c r="AC8" i="31"/>
  <c r="K12" i="31"/>
  <c r="I27" i="31"/>
  <c r="AC9" i="31"/>
  <c r="O14" i="31"/>
  <c r="K13" i="31"/>
  <c r="G9" i="31"/>
  <c r="E21" i="31"/>
  <c r="I28" i="31"/>
  <c r="AC10" i="31"/>
  <c r="U13" i="31"/>
  <c r="K14" i="31"/>
  <c r="G10" i="31"/>
  <c r="AA5" i="31"/>
  <c r="U5" i="31"/>
  <c r="O10" i="31"/>
  <c r="K9" i="31"/>
  <c r="I24" i="31"/>
  <c r="AC7" i="31"/>
  <c r="AC5" i="31" s="1"/>
  <c r="K10" i="31"/>
  <c r="E23" i="31"/>
  <c r="O13" i="31"/>
  <c r="G8" i="31"/>
  <c r="E22" i="31"/>
  <c r="G21" i="31"/>
  <c r="K22" i="31"/>
  <c r="AC12" i="31"/>
  <c r="M7" i="31"/>
  <c r="G12" i="31"/>
  <c r="G22" i="31"/>
  <c r="K23" i="31"/>
  <c r="AE6" i="31"/>
  <c r="AE5" i="31" s="1"/>
  <c r="AC13" i="31"/>
  <c r="W7" i="31"/>
  <c r="W5" i="31" s="1"/>
  <c r="S7" i="31"/>
  <c r="M8" i="31"/>
  <c r="I7" i="31"/>
  <c r="G13" i="31"/>
  <c r="M21" i="31"/>
  <c r="AE7" i="31"/>
  <c r="W8" i="31"/>
  <c r="S10" i="31"/>
  <c r="M9" i="31"/>
  <c r="I8" i="31"/>
  <c r="I21" i="31"/>
  <c r="U28" i="31"/>
  <c r="AE13" i="31"/>
  <c r="O8" i="31"/>
  <c r="K7" i="31"/>
  <c r="K5" i="31" s="1"/>
  <c r="I14" i="31"/>
  <c r="M12" i="31"/>
  <c r="O7" i="31"/>
  <c r="C19" i="31"/>
  <c r="Y7" i="46"/>
  <c r="I6" i="46"/>
  <c r="AC6" i="46"/>
  <c r="E6" i="48"/>
  <c r="E7" i="48"/>
  <c r="G7" i="48"/>
  <c r="G6" i="48"/>
  <c r="AE8" i="48"/>
  <c r="AE5" i="48" s="1"/>
  <c r="M14" i="48"/>
  <c r="M12" i="48" s="1"/>
  <c r="E13" i="48"/>
  <c r="O7" i="48"/>
  <c r="E14" i="48"/>
  <c r="AA14" i="48"/>
  <c r="AC7" i="48"/>
  <c r="Q7" i="48"/>
  <c r="M7" i="48"/>
  <c r="AG13" i="48"/>
  <c r="K13" i="48"/>
  <c r="K12" i="48" s="1"/>
  <c r="U5" i="48"/>
  <c r="S12" i="48"/>
  <c r="AC6" i="48"/>
  <c r="Q8" i="48"/>
  <c r="Q5" i="48" s="1"/>
  <c r="AA13" i="48"/>
  <c r="M6" i="48"/>
  <c r="M5" i="48" s="1"/>
  <c r="U15" i="48"/>
  <c r="W7" i="48"/>
  <c r="U13" i="48"/>
  <c r="W6" i="48"/>
  <c r="AE13" i="48"/>
  <c r="E6" i="47"/>
  <c r="E5" i="47" s="1"/>
  <c r="AE7" i="47"/>
  <c r="U15" i="47"/>
  <c r="Q12" i="47"/>
  <c r="W6" i="47"/>
  <c r="U14" i="47"/>
  <c r="U12" i="47" s="1"/>
  <c r="AG7" i="47"/>
  <c r="AG5" i="47" s="1"/>
  <c r="M6" i="47"/>
  <c r="Y14" i="47"/>
  <c r="I8" i="47"/>
  <c r="AE6" i="47"/>
  <c r="K5" i="47"/>
  <c r="S6" i="47"/>
  <c r="K13" i="47"/>
  <c r="K15" i="47"/>
  <c r="U7" i="47"/>
  <c r="AG13" i="47"/>
  <c r="Y6" i="47"/>
  <c r="Y8" i="47"/>
  <c r="Y13" i="47"/>
  <c r="E13" i="47"/>
  <c r="I6" i="47"/>
  <c r="U6" i="47"/>
  <c r="AC13" i="47"/>
  <c r="AC14" i="47"/>
  <c r="I12" i="47"/>
  <c r="S14" i="47"/>
  <c r="E14" i="47"/>
  <c r="AA14" i="47"/>
  <c r="Q12" i="31"/>
  <c r="Q13" i="31"/>
  <c r="Q14" i="31"/>
  <c r="Q5" i="31"/>
  <c r="S8" i="31"/>
  <c r="S9" i="31"/>
  <c r="S13" i="31"/>
  <c r="Y8" i="31"/>
  <c r="Y9" i="31"/>
  <c r="Y10" i="31"/>
  <c r="Y12" i="31"/>
  <c r="Y13" i="31"/>
  <c r="Y5" i="31"/>
  <c r="AG21" i="31"/>
  <c r="AG23" i="31"/>
  <c r="AG22" i="31"/>
  <c r="AG24" i="31"/>
  <c r="AG26" i="31"/>
  <c r="AG27" i="31"/>
  <c r="AG20" i="31"/>
  <c r="AE22" i="31"/>
  <c r="AE26" i="31"/>
  <c r="AE24" i="31"/>
  <c r="AE27" i="31"/>
  <c r="AE23" i="31"/>
  <c r="AE20" i="31"/>
  <c r="AE28" i="31"/>
  <c r="AC23" i="31"/>
  <c r="AC24" i="31"/>
  <c r="AC27" i="31"/>
  <c r="AC26" i="31"/>
  <c r="AC20" i="31"/>
  <c r="AC28" i="31"/>
  <c r="AC21" i="31"/>
  <c r="AA26" i="31"/>
  <c r="AA24" i="31"/>
  <c r="AA23" i="31"/>
  <c r="AA22" i="31"/>
  <c r="Y21" i="31"/>
  <c r="Y22" i="31"/>
  <c r="Y23" i="31"/>
  <c r="Y24" i="31"/>
  <c r="Y26" i="31"/>
  <c r="W21" i="31"/>
  <c r="W22" i="31"/>
  <c r="W23" i="31"/>
  <c r="W28" i="31"/>
  <c r="W24" i="31"/>
  <c r="U26" i="31"/>
  <c r="U27" i="31"/>
  <c r="U21" i="31"/>
  <c r="U22" i="31"/>
  <c r="U23" i="31"/>
  <c r="S24" i="31"/>
  <c r="S26" i="31"/>
  <c r="S28" i="31"/>
  <c r="S21" i="31"/>
  <c r="S22" i="31"/>
  <c r="S27" i="31"/>
  <c r="Q23" i="31"/>
  <c r="Q24" i="31"/>
  <c r="Q27" i="31"/>
  <c r="Q26" i="31"/>
  <c r="Q28" i="31"/>
  <c r="Q21" i="31"/>
  <c r="O24" i="31"/>
  <c r="O26" i="31"/>
  <c r="O28" i="31"/>
  <c r="M22" i="31"/>
  <c r="M24" i="31"/>
  <c r="M26" i="31"/>
  <c r="M27" i="31"/>
  <c r="K21" i="31"/>
  <c r="K24" i="31"/>
  <c r="K26" i="31"/>
  <c r="K27" i="31"/>
  <c r="E28" i="31"/>
  <c r="AG13" i="31"/>
  <c r="AG14" i="31"/>
  <c r="AG12" i="47"/>
  <c r="AC7" i="47"/>
  <c r="AG8" i="47"/>
  <c r="M7" i="47"/>
  <c r="AA8" i="47"/>
  <c r="I6" i="48"/>
  <c r="G13" i="48"/>
  <c r="AA7" i="47"/>
  <c r="AE12" i="48"/>
  <c r="O14" i="48"/>
  <c r="AE12" i="47"/>
  <c r="Y5" i="48"/>
  <c r="W8" i="47"/>
  <c r="W5" i="47" s="1"/>
  <c r="O13" i="48"/>
  <c r="M6" i="46"/>
  <c r="AC6" i="47"/>
  <c r="S5" i="47"/>
  <c r="AG7" i="48"/>
  <c r="AG8" i="48"/>
  <c r="I7" i="48"/>
  <c r="Q7" i="46"/>
  <c r="W12" i="48"/>
  <c r="I7" i="46"/>
  <c r="K7" i="46"/>
  <c r="G14" i="47"/>
  <c r="AC12" i="48"/>
  <c r="S13" i="47"/>
  <c r="S12" i="47" s="1"/>
  <c r="G15" i="47"/>
  <c r="O8" i="47"/>
  <c r="AG9" i="31"/>
  <c r="S7" i="48"/>
  <c r="O14" i="47"/>
  <c r="Q8" i="47"/>
  <c r="Q5" i="47" s="1"/>
  <c r="AG12" i="31"/>
  <c r="AG14" i="48"/>
  <c r="AG12" i="48" s="1"/>
  <c r="G14" i="48"/>
  <c r="AG6" i="31"/>
  <c r="Y15" i="48"/>
  <c r="O13" i="47"/>
  <c r="Q14" i="48"/>
  <c r="AG10" i="31"/>
  <c r="AA7" i="48"/>
  <c r="W15" i="47"/>
  <c r="I15" i="48"/>
  <c r="S8" i="48"/>
  <c r="AA6" i="48"/>
  <c r="AA15" i="47"/>
  <c r="AA12" i="47" s="1"/>
  <c r="Q13" i="48"/>
  <c r="AG8" i="31"/>
  <c r="K7" i="48"/>
  <c r="Y13" i="48"/>
  <c r="K6" i="48"/>
  <c r="I13" i="48"/>
  <c r="W14" i="47"/>
  <c r="W12" i="47" s="1"/>
  <c r="M19" i="31" l="1"/>
  <c r="Q12" i="48"/>
  <c r="E5" i="48"/>
  <c r="AC5" i="48"/>
  <c r="AA12" i="48"/>
  <c r="O5" i="48"/>
  <c r="G12" i="47"/>
  <c r="Y12" i="47"/>
  <c r="I5" i="47"/>
  <c r="O5" i="47"/>
  <c r="AC5" i="47"/>
  <c r="E19" i="31"/>
  <c r="AE19" i="31"/>
  <c r="M5" i="31"/>
  <c r="O5" i="31"/>
  <c r="AG19" i="31"/>
  <c r="I5" i="31"/>
  <c r="G5" i="31"/>
  <c r="G5" i="48"/>
  <c r="U12" i="48"/>
  <c r="E12" i="48"/>
  <c r="I5" i="48"/>
  <c r="K5" i="48"/>
  <c r="Y12" i="48"/>
  <c r="O12" i="48"/>
  <c r="W5" i="48"/>
  <c r="AG5" i="48"/>
  <c r="AE5" i="47"/>
  <c r="AA5" i="47"/>
  <c r="M5" i="47"/>
  <c r="AC12" i="47"/>
  <c r="K12" i="47"/>
  <c r="U5" i="47"/>
  <c r="E12" i="47"/>
  <c r="Y5" i="47"/>
  <c r="S5" i="31"/>
  <c r="AC19" i="31"/>
  <c r="Y19" i="31"/>
  <c r="I19" i="31"/>
  <c r="O19" i="31"/>
  <c r="AG5" i="31"/>
  <c r="Q19" i="31"/>
  <c r="S19" i="31"/>
  <c r="AA19" i="31"/>
  <c r="G19" i="31"/>
  <c r="G12" i="48"/>
  <c r="U19" i="31"/>
  <c r="S5" i="48"/>
  <c r="K19" i="31"/>
  <c r="W19" i="31"/>
  <c r="O12" i="47"/>
  <c r="AA5" i="48"/>
  <c r="I12" i="48"/>
</calcChain>
</file>

<file path=xl/sharedStrings.xml><?xml version="1.0" encoding="utf-8"?>
<sst xmlns="http://schemas.openxmlformats.org/spreadsheetml/2006/main" count="407" uniqueCount="55">
  <si>
    <t>En %</t>
  </si>
  <si>
    <t>© OFS</t>
  </si>
  <si>
    <t xml:space="preserve"> </t>
  </si>
  <si>
    <t>T1</t>
  </si>
  <si>
    <t>Commentaires et définitions : voir l'indicateur sur Internet</t>
  </si>
  <si>
    <t>Retour à l'index</t>
  </si>
  <si>
    <t>Degré tertiaire hautes écoles</t>
  </si>
  <si>
    <t>Degré tertiaire formation professionnelle supérieure</t>
  </si>
  <si>
    <t>Autres formations</t>
  </si>
  <si>
    <t>Chercheurs</t>
  </si>
  <si>
    <t>Techniciens</t>
  </si>
  <si>
    <t>Personnel de soutien</t>
  </si>
  <si>
    <t>En personnes physiques (PP)</t>
  </si>
  <si>
    <t>T2</t>
  </si>
  <si>
    <t>Personnel de recherche et développement (R-D)</t>
  </si>
  <si>
    <t>En équivalents plein-temps (EPT)</t>
  </si>
  <si>
    <t>Taux d'évolution annuel moyen en %</t>
  </si>
  <si>
    <t>Source: OFS, Recherche et développement (R-D) dans la Confédération</t>
  </si>
  <si>
    <t>Total personnel de R-D dans la Confédération</t>
  </si>
  <si>
    <t>dont femmes</t>
  </si>
  <si>
    <t>dont étrangers</t>
  </si>
  <si>
    <t>Total personnel de R-D de la Confédération</t>
  </si>
  <si>
    <t>Chancellerie fédérale</t>
  </si>
  <si>
    <t>Département des affaires étrangères (DFAE)</t>
  </si>
  <si>
    <t>Département fédéral de l'intérieur (DFI)</t>
  </si>
  <si>
    <t>Département fédéral de la justice et police (DFJP)</t>
  </si>
  <si>
    <t>Département fédéral de la défense, de la protection de la population et des sports (DDPS)</t>
  </si>
  <si>
    <t>Département fédéral de l'économie, de la formation et de la recherche (DEFR)</t>
  </si>
  <si>
    <t>Département fédéral de l'environnement, des transports, de l'énergie et de la communication (DETEC)</t>
  </si>
  <si>
    <t>Établissements autonomes</t>
  </si>
  <si>
    <t>Autres services et coûts centraux</t>
  </si>
  <si>
    <t>Département fédéral des finances (DFF)</t>
  </si>
  <si>
    <t>T4</t>
  </si>
  <si>
    <t>-</t>
  </si>
  <si>
    <t>T301</t>
  </si>
  <si>
    <t>T302</t>
  </si>
  <si>
    <t>Personnel de recherche et développement (R-D) de la Confédération</t>
  </si>
  <si>
    <t>Set 504 : Recherche et développement (R-D) du secteur de la Confédération</t>
  </si>
  <si>
    <t xml:space="preserve">Indicateur 50402 : Personnel de R-D
                     </t>
  </si>
  <si>
    <t>ind50402-T2</t>
  </si>
  <si>
    <t>ind50402-T301</t>
  </si>
  <si>
    <t>ind50402-T302</t>
  </si>
  <si>
    <t>ind20402-T1</t>
  </si>
  <si>
    <t>ind20402-T4</t>
  </si>
  <si>
    <t>© 2026 OFS-BFS-UST / WSA</t>
  </si>
  <si>
    <t>de la Confédération, évolution, de 2000 à 2025</t>
  </si>
  <si>
    <t>Personnel de recherche et développement (R-D) de la Confédération selon le département, de 2000 à 2025</t>
  </si>
  <si>
    <t>Personnel de recherche et développement (R-D) de la Confédération selon la formation, de 2000 à 2025</t>
  </si>
  <si>
    <t>Personnel de recherche et développement (R-D) de la Confédération selon la fonction, de 2000 à 2025</t>
  </si>
  <si>
    <t>Personnel de recherche et développement (R-D) de la Confédération selon la fonction, le sexe et la nationalité, de 2000 à 2025</t>
  </si>
  <si>
    <t>évolution, de 2000 à 2025</t>
  </si>
  <si>
    <t>selon le département, de 2000 à 2025</t>
  </si>
  <si>
    <t>selon la formation, de 2000 à 2025</t>
  </si>
  <si>
    <t>selon la fonction, de 2000 à 2025</t>
  </si>
  <si>
    <t>selon la fonction, le sexe et la nationalité, de 2000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</si>
</sst>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_-* #,##0_-;\-* #,##0_-;_-* &quot;-&quot;??_-;_-@_-"/>
    <numFmt numFmtId="170" formatCode="_ * #,##0.00_ ;_ * \-#,##0.00_ ;_ * &quot;-&quot;??_ ;_ @_ "/>
    <numFmt numFmtId="171" formatCode="0.0"/>
    <numFmt numFmtId="172" formatCode="#\ ###\ ##0__;\-#\ ###\ ##0__;\-__;@__"/>
    <numFmt numFmtId="173" formatCode="#\ ###\ ##0__;\-#\ ###\ ##0__;..__;@__"/>
    <numFmt numFmtId="174" formatCode="#\ ###\ ##0.0__;\-#\ ###\ ##0.0__;..__;@__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b/>
      <u/>
      <sz val="7"/>
      <color indexed="10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6" fontId="2" fillId="0" borderId="6" applyFont="0" applyFill="0" applyBorder="0" applyProtection="0">
      <alignment horizontal="right"/>
    </xf>
    <xf numFmtId="167" fontId="2" fillId="0" borderId="7" applyFont="0" applyFill="0" applyBorder="0" applyProtection="0">
      <alignment horizontal="right"/>
    </xf>
    <xf numFmtId="168" fontId="2" fillId="0" borderId="6" applyFont="0" applyFill="0" applyBorder="0" applyProtection="0">
      <alignment horizontal="right"/>
    </xf>
    <xf numFmtId="170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9" fillId="2" borderId="0" xfId="0" applyFont="1" applyFill="1" applyAlignment="1">
      <alignment horizontal="right"/>
    </xf>
    <xf numFmtId="0" fontId="4" fillId="0" borderId="0" xfId="3" applyFont="1"/>
    <xf numFmtId="0" fontId="5" fillId="2" borderId="1" xfId="0" applyFont="1" applyFill="1" applyBorder="1" applyAlignment="1">
      <alignment horizontal="left" vertical="center" wrapText="1" indent="1"/>
    </xf>
    <xf numFmtId="165" fontId="5" fillId="2" borderId="1" xfId="0" applyNumberFormat="1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left" vertical="center" wrapText="1" indent="1"/>
    </xf>
    <xf numFmtId="165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0" fontId="2" fillId="2" borderId="0" xfId="7" applyFill="1"/>
    <xf numFmtId="0" fontId="5" fillId="2" borderId="0" xfId="7" applyFont="1" applyFill="1"/>
    <xf numFmtId="0" fontId="15" fillId="2" borderId="0" xfId="2" applyFont="1" applyFill="1" applyAlignment="1" applyProtection="1">
      <alignment horizontal="left" vertical="center"/>
    </xf>
    <xf numFmtId="0" fontId="5" fillId="2" borderId="0" xfId="7" applyFont="1" applyFill="1" applyAlignment="1">
      <alignment horizontal="right" vertical="center" indent="1"/>
    </xf>
    <xf numFmtId="0" fontId="9" fillId="2" borderId="0" xfId="7" applyFont="1" applyFill="1" applyAlignment="1">
      <alignment horizontal="left" vertical="center"/>
    </xf>
    <xf numFmtId="0" fontId="9" fillId="2" borderId="0" xfId="7" applyFont="1" applyFill="1" applyAlignment="1">
      <alignment horizontal="right"/>
    </xf>
    <xf numFmtId="0" fontId="9" fillId="0" borderId="3" xfId="7" applyFont="1" applyBorder="1" applyAlignment="1">
      <alignment horizontal="left" vertical="center" wrapText="1" indent="1"/>
    </xf>
    <xf numFmtId="0" fontId="5" fillId="0" borderId="8" xfId="5" applyNumberFormat="1" applyFont="1" applyBorder="1" applyAlignment="1">
      <alignment horizontal="center" vertical="center" wrapText="1"/>
    </xf>
    <xf numFmtId="169" fontId="5" fillId="0" borderId="4" xfId="11" applyNumberFormat="1" applyFont="1" applyFill="1" applyBorder="1" applyAlignment="1" applyProtection="1">
      <alignment horizontal="center" vertical="center" wrapText="1"/>
    </xf>
    <xf numFmtId="0" fontId="5" fillId="2" borderId="0" xfId="7" applyFont="1" applyFill="1" applyAlignment="1">
      <alignment horizontal="left" vertical="center" wrapText="1" indent="1"/>
    </xf>
    <xf numFmtId="165" fontId="5" fillId="2" borderId="0" xfId="7" applyNumberFormat="1" applyFont="1" applyFill="1" applyAlignment="1">
      <alignment horizontal="right" vertical="center" indent="1"/>
    </xf>
    <xf numFmtId="0" fontId="5" fillId="2" borderId="1" xfId="7" applyFont="1" applyFill="1" applyBorder="1" applyAlignment="1">
      <alignment horizontal="left" vertical="center" wrapText="1" indent="1"/>
    </xf>
    <xf numFmtId="165" fontId="5" fillId="2" borderId="1" xfId="7" applyNumberFormat="1" applyFont="1" applyFill="1" applyBorder="1" applyAlignment="1">
      <alignment horizontal="right" vertical="center" indent="1"/>
    </xf>
    <xf numFmtId="0" fontId="6" fillId="2" borderId="0" xfId="7" applyFont="1" applyFill="1" applyAlignment="1">
      <alignment horizontal="left" vertical="center" wrapText="1" indent="1"/>
    </xf>
    <xf numFmtId="165" fontId="6" fillId="2" borderId="0" xfId="7" applyNumberFormat="1" applyFont="1" applyFill="1" applyAlignment="1">
      <alignment horizontal="right" vertical="center" indent="1"/>
    </xf>
    <xf numFmtId="171" fontId="6" fillId="2" borderId="0" xfId="11" applyNumberFormat="1" applyFont="1" applyFill="1" applyBorder="1" applyAlignment="1"/>
    <xf numFmtId="0" fontId="5" fillId="2" borderId="0" xfId="7" applyFont="1" applyFill="1" applyAlignment="1">
      <alignment horizontal="left" vertical="center"/>
    </xf>
    <xf numFmtId="169" fontId="5" fillId="0" borderId="8" xfId="12" applyNumberFormat="1" applyFont="1" applyFill="1" applyBorder="1" applyAlignment="1" applyProtection="1">
      <alignment horizontal="center" vertical="center" wrapText="1"/>
    </xf>
    <xf numFmtId="169" fontId="5" fillId="0" borderId="4" xfId="12" applyNumberFormat="1" applyFont="1" applyFill="1" applyBorder="1" applyAlignment="1" applyProtection="1">
      <alignment horizontal="center" vertical="center" wrapText="1"/>
    </xf>
    <xf numFmtId="0" fontId="5" fillId="0" borderId="2" xfId="5" applyNumberFormat="1" applyFont="1" applyBorder="1" applyAlignment="1">
      <alignment horizontal="center"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center" wrapText="1" indent="1"/>
    </xf>
    <xf numFmtId="165" fontId="6" fillId="2" borderId="0" xfId="0" applyNumberFormat="1" applyFont="1" applyFill="1" applyAlignment="1">
      <alignment horizontal="right" vertical="center" indent="1"/>
    </xf>
    <xf numFmtId="169" fontId="6" fillId="3" borderId="0" xfId="12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 indent="2"/>
    </xf>
    <xf numFmtId="169" fontId="5" fillId="3" borderId="0" xfId="11" applyNumberFormat="1" applyFont="1" applyFill="1" applyBorder="1" applyAlignment="1"/>
    <xf numFmtId="0" fontId="5" fillId="2" borderId="1" xfId="0" applyFont="1" applyFill="1" applyBorder="1" applyAlignment="1">
      <alignment horizontal="left" vertical="center" wrapText="1" indent="2"/>
    </xf>
    <xf numFmtId="169" fontId="5" fillId="3" borderId="1" xfId="11" applyNumberFormat="1" applyFont="1" applyFill="1" applyBorder="1" applyAlignment="1"/>
    <xf numFmtId="0" fontId="6" fillId="4" borderId="0" xfId="0" applyFont="1" applyFill="1" applyAlignment="1">
      <alignment horizontal="left" vertical="center" wrapText="1" indent="1"/>
    </xf>
    <xf numFmtId="165" fontId="6" fillId="4" borderId="0" xfId="0" applyNumberFormat="1" applyFont="1" applyFill="1" applyAlignment="1">
      <alignment horizontal="right" vertical="center" indent="1"/>
    </xf>
    <xf numFmtId="169" fontId="6" fillId="4" borderId="0" xfId="11" applyNumberFormat="1" applyFont="1" applyFill="1" applyBorder="1" applyAlignment="1">
      <alignment vertical="center"/>
    </xf>
    <xf numFmtId="169" fontId="5" fillId="3" borderId="0" xfId="11" applyNumberFormat="1" applyFont="1" applyFill="1" applyBorder="1" applyAlignment="1">
      <alignment vertical="center"/>
    </xf>
    <xf numFmtId="0" fontId="5" fillId="2" borderId="8" xfId="5" applyNumberFormat="1" applyFont="1" applyFill="1" applyBorder="1" applyAlignment="1">
      <alignment horizontal="center" vertical="center" wrapText="1"/>
    </xf>
    <xf numFmtId="169" fontId="5" fillId="2" borderId="8" xfId="12" applyNumberFormat="1" applyFont="1" applyFill="1" applyBorder="1" applyAlignment="1" applyProtection="1">
      <alignment horizontal="center" vertical="center" wrapText="1"/>
    </xf>
    <xf numFmtId="169" fontId="5" fillId="2" borderId="4" xfId="12" applyNumberFormat="1" applyFont="1" applyFill="1" applyBorder="1" applyAlignment="1" applyProtection="1">
      <alignment horizontal="center" vertical="center" wrapText="1"/>
    </xf>
    <xf numFmtId="172" fontId="5" fillId="0" borderId="0" xfId="0" applyNumberFormat="1" applyFont="1" applyAlignment="1">
      <alignment horizontal="right" vertical="center" wrapText="1" indent="1"/>
    </xf>
    <xf numFmtId="173" fontId="5" fillId="3" borderId="0" xfId="11" applyNumberFormat="1" applyFont="1" applyFill="1" applyBorder="1" applyAlignment="1">
      <alignment horizontal="right"/>
    </xf>
    <xf numFmtId="172" fontId="5" fillId="0" borderId="1" xfId="0" applyNumberFormat="1" applyFont="1" applyBorder="1" applyAlignment="1">
      <alignment horizontal="right" vertical="center" wrapText="1" indent="1"/>
    </xf>
    <xf numFmtId="173" fontId="5" fillId="3" borderId="1" xfId="11" applyNumberFormat="1" applyFont="1" applyFill="1" applyBorder="1" applyAlignment="1">
      <alignment horizontal="right"/>
    </xf>
    <xf numFmtId="174" fontId="5" fillId="3" borderId="0" xfId="11" applyNumberFormat="1" applyFont="1" applyFill="1" applyBorder="1" applyAlignment="1"/>
    <xf numFmtId="174" fontId="5" fillId="3" borderId="1" xfId="11" applyNumberFormat="1" applyFont="1" applyFill="1" applyBorder="1" applyAlignment="1"/>
    <xf numFmtId="0" fontId="16" fillId="0" borderId="0" xfId="1" applyFont="1" applyAlignment="1" applyProtection="1"/>
    <xf numFmtId="173" fontId="5" fillId="3" borderId="0" xfId="11" applyNumberFormat="1" applyFont="1" applyFill="1" applyBorder="1" applyAlignment="1">
      <alignment horizontal="right" vertical="center"/>
    </xf>
    <xf numFmtId="173" fontId="5" fillId="3" borderId="1" xfId="11" applyNumberFormat="1" applyFont="1" applyFill="1" applyBorder="1" applyAlignment="1">
      <alignment horizontal="right" vertical="center"/>
    </xf>
    <xf numFmtId="0" fontId="7" fillId="0" borderId="0" xfId="1" applyFill="1" applyAlignment="1" applyProtection="1">
      <alignment horizontal="left"/>
    </xf>
    <xf numFmtId="0" fontId="16" fillId="2" borderId="0" xfId="2" applyFont="1" applyFill="1" applyAlignment="1" applyProtection="1">
      <alignment horizontal="left"/>
    </xf>
    <xf numFmtId="0" fontId="10" fillId="2" borderId="0" xfId="7" applyFont="1" applyFill="1" applyAlignment="1">
      <alignment horizontal="left"/>
    </xf>
    <xf numFmtId="0" fontId="7" fillId="2" borderId="0" xfId="2" applyFill="1" applyAlignment="1" applyProtection="1">
      <alignment horizontal="right"/>
    </xf>
    <xf numFmtId="0" fontId="2" fillId="2" borderId="0" xfId="7" applyFill="1" applyAlignment="1">
      <alignment horizontal="right"/>
    </xf>
    <xf numFmtId="0" fontId="5" fillId="0" borderId="2" xfId="5" applyNumberFormat="1" applyFont="1" applyBorder="1" applyAlignment="1">
      <alignment horizontal="left" vertical="center"/>
    </xf>
    <xf numFmtId="0" fontId="5" fillId="0" borderId="5" xfId="5" applyNumberFormat="1" applyFont="1" applyBorder="1" applyAlignment="1">
      <alignment horizontal="left" vertical="center"/>
    </xf>
    <xf numFmtId="0" fontId="5" fillId="0" borderId="4" xfId="5" applyNumberFormat="1" applyFont="1" applyBorder="1" applyAlignment="1">
      <alignment horizontal="left" vertical="center"/>
    </xf>
    <xf numFmtId="0" fontId="5" fillId="0" borderId="3" xfId="5" applyNumberFormat="1" applyFont="1" applyBorder="1" applyAlignment="1">
      <alignment horizontal="left" vertical="center"/>
    </xf>
    <xf numFmtId="0" fontId="16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4" xfId="5" applyNumberFormat="1" applyFont="1" applyFill="1" applyBorder="1" applyAlignment="1">
      <alignment horizontal="left" vertical="center"/>
    </xf>
    <xf numFmtId="0" fontId="5" fillId="2" borderId="3" xfId="5" applyNumberFormat="1" applyFont="1" applyFill="1" applyBorder="1" applyAlignment="1">
      <alignment horizontal="left" vertical="center"/>
    </xf>
    <xf numFmtId="0" fontId="5" fillId="2" borderId="2" xfId="5" applyNumberFormat="1" applyFont="1" applyFill="1" applyBorder="1" applyAlignment="1">
      <alignment horizontal="left" vertical="center"/>
    </xf>
    <xf numFmtId="0" fontId="5" fillId="2" borderId="5" xfId="5" applyNumberFormat="1" applyFont="1" applyFill="1" applyBorder="1" applyAlignment="1">
      <alignment horizontal="left" vertical="center"/>
    </xf>
  </cellXfs>
  <cellStyles count="13">
    <cellStyle name="Absolutwert" xfId="8" xr:uid="{00000000-0005-0000-0000-000000000000}"/>
    <cellStyle name="Lien hypertexte" xfId="1" builtinId="8"/>
    <cellStyle name="Lien hypertexte 2" xfId="2" xr:uid="{00000000-0005-0000-0000-000002000000}"/>
    <cellStyle name="Milliers 2" xfId="11" xr:uid="{0550CB20-2F79-48D9-99BC-A6C3F9C7CF06}"/>
    <cellStyle name="Milliers 3" xfId="12" xr:uid="{F346A520-30C5-48CE-A4AE-0FEB7429F184}"/>
    <cellStyle name="Normal" xfId="0" builtinId="0"/>
    <cellStyle name="Normal 2" xfId="3" xr:uid="{00000000-0005-0000-0000-000004000000}"/>
    <cellStyle name="Normal 2 2" xfId="4" xr:uid="{00000000-0005-0000-0000-000005000000}"/>
    <cellStyle name="Normal 3" xfId="7" xr:uid="{00000000-0005-0000-0000-000006000000}"/>
    <cellStyle name="Normal_MS09" xfId="5" xr:uid="{00000000-0005-0000-0000-000013000000}"/>
    <cellStyle name="Pourcentage 2" xfId="6" xr:uid="{00000000-0005-0000-0000-00001C000000}"/>
    <cellStyle name="Prozent_0.0" xfId="9" xr:uid="{00000000-0005-0000-0000-00001D000000}"/>
    <cellStyle name="Tausend_-" xfId="10" xr:uid="{00000000-0005-0000-0000-00001E000000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4552950</xdr:colOff>
      <xdr:row>3</xdr:row>
      <xdr:rowOff>152400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5EC7EF7-B1CB-416D-8B6A-6B753B0AD691}"/>
            </a:ext>
          </a:extLst>
        </xdr:cNvPr>
        <xdr:cNvSpPr txBox="1"/>
      </xdr:nvSpPr>
      <xdr:spPr>
        <a:xfrm>
          <a:off x="5133975" y="7143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31</xdr:col>
      <xdr:colOff>0</xdr:colOff>
      <xdr:row>29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31</xdr:col>
      <xdr:colOff>0</xdr:colOff>
      <xdr:row>29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9F0DF25-D6E4-4A2A-8638-B586E1BB1C61}"/>
            </a:ext>
          </a:extLst>
        </xdr:cNvPr>
        <xdr:cNvSpPr txBox="1"/>
      </xdr:nvSpPr>
      <xdr:spPr>
        <a:xfrm>
          <a:off x="15481788" y="11063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EB40598-FDB5-4CC7-9DB7-32ACF76B3201}"/>
            </a:ext>
          </a:extLst>
        </xdr:cNvPr>
        <xdr:cNvSpPr txBox="1"/>
      </xdr:nvSpPr>
      <xdr:spPr>
        <a:xfrm>
          <a:off x="0" y="322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31</xdr:col>
      <xdr:colOff>0</xdr:colOff>
      <xdr:row>22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02FFEC3-0E09-4FF7-BB3B-ED5DC2FB433C}"/>
            </a:ext>
          </a:extLst>
        </xdr:cNvPr>
        <xdr:cNvSpPr txBox="1"/>
      </xdr:nvSpPr>
      <xdr:spPr>
        <a:xfrm>
          <a:off x="19773900" y="123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9700C10-9F96-4BD8-BD19-B7B9E3F0682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99D3E0F-9903-45F7-92AF-CED38D9A725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9B3C87D-CA12-4034-AFEB-9809FCC1F7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D34223-008F-43B7-8EEE-39963C4B6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A8400CA-F0DC-434F-BC78-86C1031F8B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1679E2D-BBAE-4BBF-871C-C3D4C4BD03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B74EE62-4973-4343-89B2-2CB4F16324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62E137E-ED72-4C57-93C8-D27A550847A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CE94FCC-D027-4D76-A71B-17DFD356CB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F4C7BAA-5DFE-4B94-99C8-C8D9FE1D11F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3603C3B-D039-43BC-8114-C809995E73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5B6A395-E312-4CDC-9EBD-1F2CAA8CE4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89CA294-2150-43FC-B956-935D955A4A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19B29FA-16F9-4E62-83C7-97ACFD55C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C523357-C005-47BE-90C0-6A4BAF90B2B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272C15E-9C62-4084-A985-7DA8A5299020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C97586E-F61C-4527-8C71-20DDEECF649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E7CB367-817A-40AE-AFE3-65060C71541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99D365D-D0FA-4D39-BE34-4607CD55E7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A448645-EFFA-4C5D-BEC0-3AFFA92BEA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1B06B19-ECF2-4333-AFBC-D36BEEF8836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1B22C7B-D353-4CFE-A9E9-118FFCAB66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BCA102C-785D-4423-A642-331A01E44C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A7E0CC0-1B77-4E7F-AFB7-D5F0708AC0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958106A-FF8E-40F9-8796-38028992E3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5AD7F65-C3DF-40CF-A260-F32AE38DE1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D4B85F5-95A2-4792-826F-9C844EC766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6F81735-80E5-4EFA-990A-A796A98BA5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6C2437D3-DDBE-4B9D-B693-6939E7265D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D26DDF5-0DBF-4D1E-8722-11F36CCBF39D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ken/bildung-wissenschaft/technologie/indikatorensystem/w-t-input/f-e-bund/pers-f-e-bun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22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122.5703125" style="5" customWidth="1"/>
    <col min="4" max="4" width="17.140625" style="5" customWidth="1"/>
    <col min="5" max="5" width="11.42578125" style="5"/>
    <col min="6" max="6" width="30.140625" style="5" customWidth="1"/>
    <col min="7" max="7" width="11.42578125" style="5"/>
    <col min="8" max="8" width="2.5703125" style="5" customWidth="1"/>
    <col min="9" max="16384" width="11.42578125" style="5"/>
  </cols>
  <sheetData>
    <row r="1" spans="1:6" x14ac:dyDescent="0.2">
      <c r="A1" s="1" t="s">
        <v>2</v>
      </c>
    </row>
    <row r="2" spans="1:6" s="1" customFormat="1" ht="15.75" x14ac:dyDescent="0.25">
      <c r="A2" s="1" t="s">
        <v>2</v>
      </c>
      <c r="B2" s="8" t="s">
        <v>37</v>
      </c>
      <c r="C2" s="8"/>
    </row>
    <row r="3" spans="1:6" s="1" customFormat="1" ht="15.75" x14ac:dyDescent="0.25">
      <c r="B3" s="8" t="s">
        <v>2</v>
      </c>
      <c r="C3" s="8"/>
    </row>
    <row r="4" spans="1:6" s="1" customFormat="1" ht="15.75" x14ac:dyDescent="0.25">
      <c r="B4" s="8" t="s">
        <v>38</v>
      </c>
      <c r="C4" s="9"/>
    </row>
    <row r="5" spans="1:6" s="1" customFormat="1" x14ac:dyDescent="0.2">
      <c r="C5" s="10"/>
    </row>
    <row r="6" spans="1:6" s="1" customFormat="1" x14ac:dyDescent="0.2">
      <c r="B6" s="19" t="s">
        <v>36</v>
      </c>
      <c r="C6" s="5"/>
    </row>
    <row r="7" spans="1:6" s="1" customFormat="1" x14ac:dyDescent="0.2">
      <c r="B7" s="13" t="s">
        <v>3</v>
      </c>
      <c r="C7" s="67" t="s">
        <v>50</v>
      </c>
      <c r="D7" s="16"/>
      <c r="E7" s="16"/>
      <c r="F7" s="16"/>
    </row>
    <row r="8" spans="1:6" s="1" customFormat="1" x14ac:dyDescent="0.2">
      <c r="B8" s="13" t="s">
        <v>13</v>
      </c>
      <c r="C8" s="67" t="s">
        <v>51</v>
      </c>
      <c r="D8" s="67"/>
      <c r="E8" s="67"/>
      <c r="F8" s="67"/>
    </row>
    <row r="9" spans="1:6" s="1" customFormat="1" x14ac:dyDescent="0.2">
      <c r="B9" s="13" t="s">
        <v>34</v>
      </c>
      <c r="C9" s="67" t="s">
        <v>52</v>
      </c>
      <c r="D9" s="67"/>
      <c r="E9" s="67"/>
      <c r="F9" s="67"/>
    </row>
    <row r="10" spans="1:6" s="1" customFormat="1" x14ac:dyDescent="0.2">
      <c r="B10" s="13" t="s">
        <v>35</v>
      </c>
      <c r="C10" s="67" t="s">
        <v>53</v>
      </c>
      <c r="D10" s="67"/>
      <c r="E10" s="67"/>
      <c r="F10" s="67"/>
    </row>
    <row r="11" spans="1:6" s="1" customFormat="1" x14ac:dyDescent="0.2">
      <c r="B11" s="13" t="s">
        <v>32</v>
      </c>
      <c r="C11" s="67" t="s">
        <v>54</v>
      </c>
      <c r="D11" s="67"/>
      <c r="E11" s="67"/>
      <c r="F11" s="67"/>
    </row>
    <row r="12" spans="1:6" s="1" customFormat="1" x14ac:dyDescent="0.2">
      <c r="B12" s="13"/>
      <c r="C12" s="16"/>
      <c r="D12" s="16"/>
      <c r="E12" s="16"/>
    </row>
    <row r="13" spans="1:6" s="1" customFormat="1" x14ac:dyDescent="0.2">
      <c r="B13" s="13"/>
      <c r="C13" s="16"/>
      <c r="D13" s="16"/>
      <c r="E13" s="16"/>
    </row>
    <row r="14" spans="1:6" s="1" customFormat="1" x14ac:dyDescent="0.2">
      <c r="B14" s="70" t="s">
        <v>4</v>
      </c>
      <c r="C14" s="70"/>
      <c r="D14" s="70"/>
    </row>
    <row r="15" spans="1:6" s="1" customFormat="1" x14ac:dyDescent="0.2">
      <c r="B15" s="11"/>
      <c r="C15" s="11"/>
      <c r="D15" s="11"/>
    </row>
    <row r="16" spans="1:6" s="1" customFormat="1" x14ac:dyDescent="0.2">
      <c r="B16" s="12" t="s">
        <v>44</v>
      </c>
      <c r="C16" s="11"/>
      <c r="D16" s="11"/>
    </row>
    <row r="17" s="1" customFormat="1" x14ac:dyDescent="0.2"/>
    <row r="18" s="1" customFormat="1" x14ac:dyDescent="0.2"/>
    <row r="19" s="1" customFormat="1" x14ac:dyDescent="0.2"/>
    <row r="20" s="1" customFormat="1" x14ac:dyDescent="0.2"/>
    <row r="21" s="1" customFormat="1" x14ac:dyDescent="0.2"/>
    <row r="22" s="1" customFormat="1" x14ac:dyDescent="0.2"/>
  </sheetData>
  <hyperlinks>
    <hyperlink ref="B14" r:id="rId1" display="Vers l'indicateur complet dans internet" xr:uid="{00000000-0004-0000-0000-000003000000}"/>
    <hyperlink ref="B14:D14" r:id="rId2" display="Commentaires et définitions : voir l'indicateur sur Internet" xr:uid="{00000000-0004-0000-0000-000004000000}"/>
    <hyperlink ref="C8:F8" location="'T2'!A1" display="selon le département, de 2000 à 2022" xr:uid="{00000000-0004-0000-0000-000007000000}"/>
    <hyperlink ref="C9:F9" location="'T301'!A1" display="selon la formation, de 2000 à 2022" xr:uid="{DFEE0A2E-EF08-40EF-B127-92F6490837CC}"/>
    <hyperlink ref="C11:F11" location="'T4'!A1" display="selon la fonction, le sexe et la nationalité, de 2000 à 2022" xr:uid="{EC71A4E1-1CB4-45CA-801D-CC502FD4F498}"/>
    <hyperlink ref="C7" location="'T1'!A1" display="évolution, de 2000 à 2022" xr:uid="{B1650184-2C35-4D1F-99F4-2F43A0B223CE}"/>
    <hyperlink ref="C10" location="'T302'!A1" display="selon la fonction, de 2000 à 2022" xr:uid="{E3B558B5-A3FE-47C9-8373-15702068FA8D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F8EF3-4E2C-441C-8FAE-10A7E3449467}">
  <sheetPr>
    <tabColor rgb="FF92D050"/>
  </sheetPr>
  <dimension ref="A1:P41"/>
  <sheetViews>
    <sheetView workbookViewId="0">
      <selection activeCell="C26" sqref="C26"/>
    </sheetView>
  </sheetViews>
  <sheetFormatPr baseColWidth="10" defaultColWidth="10.85546875" defaultRowHeight="12.75" x14ac:dyDescent="0.2"/>
  <cols>
    <col min="1" max="1" width="32.5703125" style="26" customWidth="1"/>
    <col min="2" max="2" width="19.85546875" style="26" customWidth="1"/>
    <col min="3" max="3" width="18.5703125" style="26" customWidth="1"/>
    <col min="4" max="16" width="13.42578125" style="26" customWidth="1"/>
    <col min="17" max="16384" width="10.85546875" style="26"/>
  </cols>
  <sheetData>
    <row r="1" spans="1:16" s="27" customFormat="1" ht="12.75" customHeight="1" x14ac:dyDescent="0.2">
      <c r="A1" s="71" t="s">
        <v>5</v>
      </c>
      <c r="B1" s="72"/>
      <c r="C1" s="26"/>
      <c r="D1" s="26"/>
      <c r="K1" s="28"/>
      <c r="L1" s="29"/>
      <c r="M1" s="73"/>
      <c r="N1" s="74"/>
    </row>
    <row r="2" spans="1:16" s="27" customFormat="1" x14ac:dyDescent="0.2">
      <c r="A2" s="30" t="s">
        <v>14</v>
      </c>
      <c r="K2" s="28"/>
      <c r="L2" s="29"/>
      <c r="M2" s="29"/>
      <c r="N2" s="26"/>
    </row>
    <row r="3" spans="1:16" s="27" customFormat="1" x14ac:dyDescent="0.2">
      <c r="A3" s="30" t="s">
        <v>45</v>
      </c>
      <c r="C3" s="31" t="s">
        <v>42</v>
      </c>
      <c r="K3" s="28"/>
      <c r="L3" s="29"/>
      <c r="M3" s="29"/>
      <c r="N3" s="26"/>
      <c r="P3" s="31"/>
    </row>
    <row r="4" spans="1:16" ht="22.5" x14ac:dyDescent="0.2">
      <c r="A4" s="32"/>
      <c r="B4" s="33" t="s">
        <v>15</v>
      </c>
      <c r="C4" s="34" t="s">
        <v>16</v>
      </c>
    </row>
    <row r="5" spans="1:16" x14ac:dyDescent="0.2">
      <c r="A5" s="35">
        <v>2025</v>
      </c>
      <c r="B5" s="36">
        <v>1142.2</v>
      </c>
      <c r="C5" s="65">
        <f>((B5/B6)^(1/(A5-A6))-1)*100</f>
        <v>-1.1253462603878162</v>
      </c>
    </row>
    <row r="6" spans="1:16" x14ac:dyDescent="0.2">
      <c r="A6" s="35">
        <v>2024</v>
      </c>
      <c r="B6" s="36">
        <v>1155.2</v>
      </c>
      <c r="C6" s="65">
        <f>((B6/B7)^(1/(A6-A7))-1)*100</f>
        <v>-0.95172768584411704</v>
      </c>
    </row>
    <row r="7" spans="1:16" x14ac:dyDescent="0.2">
      <c r="A7" s="35">
        <v>2023</v>
      </c>
      <c r="B7" s="36">
        <v>1166.3</v>
      </c>
      <c r="C7" s="65">
        <f>((B7/B8)^(1/(A7-A8))-1)*100</f>
        <v>2.0295687166477228</v>
      </c>
    </row>
    <row r="8" spans="1:16" x14ac:dyDescent="0.2">
      <c r="A8" s="35">
        <v>2022</v>
      </c>
      <c r="B8" s="36">
        <v>1143.0999999999999</v>
      </c>
      <c r="C8" s="65">
        <f>((B8/B9)^(1/(A8-A9))-1)*100</f>
        <v>4.4308423168280653</v>
      </c>
    </row>
    <row r="9" spans="1:16" x14ac:dyDescent="0.2">
      <c r="A9" s="35">
        <v>2021</v>
      </c>
      <c r="B9" s="36">
        <v>1094.5999999999999</v>
      </c>
      <c r="C9" s="65">
        <f>((B9/B10)^(1/(A9-A10))-1)*100</f>
        <v>2.5618417626116718</v>
      </c>
    </row>
    <row r="10" spans="1:16" x14ac:dyDescent="0.2">
      <c r="A10" s="35">
        <v>2019</v>
      </c>
      <c r="B10" s="36">
        <v>1040.5999999999999</v>
      </c>
      <c r="C10" s="65">
        <f t="shared" ref="C6:C19" si="0">((B10/B11)^(1/(A10-A11))-1)*100</f>
        <v>9.0468359598975923</v>
      </c>
    </row>
    <row r="11" spans="1:16" x14ac:dyDescent="0.2">
      <c r="A11" s="35">
        <v>2017</v>
      </c>
      <c r="B11" s="36">
        <v>875.1</v>
      </c>
      <c r="C11" s="65">
        <f t="shared" si="0"/>
        <v>-1.9039845946893452</v>
      </c>
    </row>
    <row r="12" spans="1:16" x14ac:dyDescent="0.2">
      <c r="A12" s="35">
        <v>2015</v>
      </c>
      <c r="B12" s="36">
        <v>909.4</v>
      </c>
      <c r="C12" s="65">
        <f t="shared" si="0"/>
        <v>1.4049955396967073</v>
      </c>
    </row>
    <row r="13" spans="1:16" x14ac:dyDescent="0.2">
      <c r="A13" s="35">
        <v>2014</v>
      </c>
      <c r="B13" s="36">
        <v>896.8</v>
      </c>
      <c r="C13" s="65">
        <f t="shared" si="0"/>
        <v>7.1848800622719144</v>
      </c>
    </row>
    <row r="14" spans="1:16" x14ac:dyDescent="0.2">
      <c r="A14" s="35">
        <v>2012</v>
      </c>
      <c r="B14" s="36">
        <v>780.6</v>
      </c>
      <c r="C14" s="65">
        <f t="shared" si="0"/>
        <v>4.2247031941769597</v>
      </c>
    </row>
    <row r="15" spans="1:16" x14ac:dyDescent="0.2">
      <c r="A15" s="35">
        <v>2010</v>
      </c>
      <c r="B15" s="36">
        <v>718.6</v>
      </c>
      <c r="C15" s="65">
        <f t="shared" si="0"/>
        <v>-5.7758981527802122</v>
      </c>
    </row>
    <row r="16" spans="1:16" x14ac:dyDescent="0.2">
      <c r="A16" s="35">
        <v>2008</v>
      </c>
      <c r="B16" s="36">
        <v>809.4</v>
      </c>
      <c r="C16" s="65">
        <f t="shared" si="0"/>
        <v>0.74331888984220384</v>
      </c>
    </row>
    <row r="17" spans="1:3" x14ac:dyDescent="0.2">
      <c r="A17" s="35">
        <v>2006</v>
      </c>
      <c r="B17" s="36">
        <v>797.5</v>
      </c>
      <c r="C17" s="65">
        <f t="shared" si="0"/>
        <v>-0.62727694099121711</v>
      </c>
    </row>
    <row r="18" spans="1:3" x14ac:dyDescent="0.2">
      <c r="A18" s="35">
        <v>2004</v>
      </c>
      <c r="B18" s="36">
        <v>807.6</v>
      </c>
      <c r="C18" s="65">
        <f t="shared" si="0"/>
        <v>0.26104836509597273</v>
      </c>
    </row>
    <row r="19" spans="1:3" x14ac:dyDescent="0.2">
      <c r="A19" s="35">
        <v>2002</v>
      </c>
      <c r="B19" s="36">
        <v>803.4</v>
      </c>
      <c r="C19" s="65">
        <f t="shared" si="0"/>
        <v>-3.4364844528797178</v>
      </c>
    </row>
    <row r="20" spans="1:3" x14ac:dyDescent="0.2">
      <c r="A20" s="37">
        <v>2000</v>
      </c>
      <c r="B20" s="38">
        <v>861.6</v>
      </c>
      <c r="C20" s="66"/>
    </row>
    <row r="21" spans="1:3" x14ac:dyDescent="0.2">
      <c r="A21" s="39"/>
      <c r="B21" s="40"/>
      <c r="C21" s="41"/>
    </row>
    <row r="22" spans="1:3" ht="22.5" x14ac:dyDescent="0.2">
      <c r="A22" s="32"/>
      <c r="B22" s="33" t="s">
        <v>12</v>
      </c>
      <c r="C22" s="34" t="s">
        <v>16</v>
      </c>
    </row>
    <row r="23" spans="1:3" x14ac:dyDescent="0.2">
      <c r="A23" s="35">
        <v>2025</v>
      </c>
      <c r="B23" s="36">
        <v>2219</v>
      </c>
      <c r="C23" s="65">
        <f>((B23/B24)^(1/(A23-A24))-1)*100</f>
        <v>-1.4653641207815316</v>
      </c>
    </row>
    <row r="24" spans="1:3" x14ac:dyDescent="0.2">
      <c r="A24" s="35">
        <v>2024</v>
      </c>
      <c r="B24" s="36">
        <v>2252</v>
      </c>
      <c r="C24" s="65">
        <f>((B24/B25)^(1/(A24-A25))-1)*100</f>
        <v>-4.3736730360934173</v>
      </c>
    </row>
    <row r="25" spans="1:3" x14ac:dyDescent="0.2">
      <c r="A25" s="35">
        <v>2023</v>
      </c>
      <c r="B25" s="36">
        <v>2355</v>
      </c>
      <c r="C25" s="65">
        <f>((B25/B26)^(1/(A25-A26))-1)*100</f>
        <v>3.4255599472990728</v>
      </c>
    </row>
    <row r="26" spans="1:3" x14ac:dyDescent="0.2">
      <c r="A26" s="35">
        <v>2022</v>
      </c>
      <c r="B26" s="36">
        <v>2277</v>
      </c>
      <c r="C26" s="65">
        <f t="shared" ref="C24:C37" si="1">((B26/B27)^(1/(A26-A27))-1)*100</f>
        <v>4.2582417582417653</v>
      </c>
    </row>
    <row r="27" spans="1:3" x14ac:dyDescent="0.2">
      <c r="A27" s="35">
        <v>2021</v>
      </c>
      <c r="B27" s="36">
        <v>2184</v>
      </c>
      <c r="C27" s="65">
        <f t="shared" si="1"/>
        <v>2.5188074015194406</v>
      </c>
    </row>
    <row r="28" spans="1:3" x14ac:dyDescent="0.2">
      <c r="A28" s="35">
        <v>2019</v>
      </c>
      <c r="B28" s="36">
        <v>2078</v>
      </c>
      <c r="C28" s="65">
        <f t="shared" si="1"/>
        <v>6.7066135244812974</v>
      </c>
    </row>
    <row r="29" spans="1:3" x14ac:dyDescent="0.2">
      <c r="A29" s="35">
        <v>2017</v>
      </c>
      <c r="B29" s="36">
        <v>1825</v>
      </c>
      <c r="C29" s="65">
        <f t="shared" si="1"/>
        <v>-0.86534888226625917</v>
      </c>
    </row>
    <row r="30" spans="1:3" x14ac:dyDescent="0.2">
      <c r="A30" s="35">
        <v>2015</v>
      </c>
      <c r="B30" s="36">
        <v>1857</v>
      </c>
      <c r="C30" s="65">
        <f t="shared" si="1"/>
        <v>1.3646288209606894</v>
      </c>
    </row>
    <row r="31" spans="1:3" x14ac:dyDescent="0.2">
      <c r="A31" s="35">
        <v>2014</v>
      </c>
      <c r="B31" s="36">
        <v>1832</v>
      </c>
      <c r="C31" s="65">
        <f t="shared" si="1"/>
        <v>8.3678446015686969</v>
      </c>
    </row>
    <row r="32" spans="1:3" x14ac:dyDescent="0.2">
      <c r="A32" s="35">
        <v>2012</v>
      </c>
      <c r="B32" s="36">
        <v>1560</v>
      </c>
      <c r="C32" s="65">
        <f t="shared" si="1"/>
        <v>2.5632380619547535</v>
      </c>
    </row>
    <row r="33" spans="1:3" x14ac:dyDescent="0.2">
      <c r="A33" s="35">
        <v>2010</v>
      </c>
      <c r="B33" s="36">
        <v>1483</v>
      </c>
      <c r="C33" s="65">
        <f t="shared" si="1"/>
        <v>-2.9953687850040822</v>
      </c>
    </row>
    <row r="34" spans="1:3" x14ac:dyDescent="0.2">
      <c r="A34" s="35">
        <v>2008</v>
      </c>
      <c r="B34" s="36">
        <v>1576</v>
      </c>
      <c r="C34" s="65">
        <f t="shared" si="1"/>
        <v>0.96558403297783979</v>
      </c>
    </row>
    <row r="35" spans="1:3" x14ac:dyDescent="0.2">
      <c r="A35" s="35">
        <v>2006</v>
      </c>
      <c r="B35" s="36">
        <v>1546</v>
      </c>
      <c r="C35" s="65">
        <f t="shared" si="1"/>
        <v>-1.5480321748110648</v>
      </c>
    </row>
    <row r="36" spans="1:3" x14ac:dyDescent="0.2">
      <c r="A36" s="35">
        <v>2004</v>
      </c>
      <c r="B36" s="36">
        <v>1595</v>
      </c>
      <c r="C36" s="65">
        <f t="shared" si="1"/>
        <v>-1.1703513672788768</v>
      </c>
    </row>
    <row r="37" spans="1:3" x14ac:dyDescent="0.2">
      <c r="A37" s="35">
        <v>2002</v>
      </c>
      <c r="B37" s="36">
        <v>1633</v>
      </c>
      <c r="C37" s="65">
        <f t="shared" si="1"/>
        <v>3.3111930740279627</v>
      </c>
    </row>
    <row r="38" spans="1:3" x14ac:dyDescent="0.2">
      <c r="A38" s="37">
        <v>2000</v>
      </c>
      <c r="B38" s="38">
        <v>1530</v>
      </c>
      <c r="C38" s="66"/>
    </row>
    <row r="39" spans="1:3" x14ac:dyDescent="0.2">
      <c r="A39" s="39"/>
      <c r="B39" s="40"/>
      <c r="C39" s="41"/>
    </row>
    <row r="40" spans="1:3" x14ac:dyDescent="0.2">
      <c r="A40" s="42" t="s">
        <v>17</v>
      </c>
    </row>
    <row r="41" spans="1:3" x14ac:dyDescent="0.2">
      <c r="A41" s="42" t="s">
        <v>1</v>
      </c>
    </row>
  </sheetData>
  <mergeCells count="2">
    <mergeCell ref="A1:B1"/>
    <mergeCell ref="M1:N1"/>
  </mergeCells>
  <hyperlinks>
    <hyperlink ref="A1" location="Index!A1" display="retour à l'index" xr:uid="{EF5C26B0-F3AE-4889-B44E-C04126506652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sheetPr>
    <tabColor rgb="FF92D050"/>
  </sheetPr>
  <dimension ref="A1:AG32"/>
  <sheetViews>
    <sheetView showGridLines="0" zoomScaleNormal="100" workbookViewId="0">
      <selection activeCell="C23" sqref="C23"/>
    </sheetView>
  </sheetViews>
  <sheetFormatPr baseColWidth="10" defaultRowHeight="12.75" x14ac:dyDescent="0.2"/>
  <cols>
    <col min="1" max="1" width="41.42578125" customWidth="1"/>
    <col min="2" max="2" width="13.5703125" customWidth="1"/>
    <col min="3" max="3" width="7.85546875" bestFit="1" customWidth="1"/>
    <col min="4" max="4" width="13.5703125" customWidth="1"/>
    <col min="5" max="5" width="7.85546875" bestFit="1" customWidth="1"/>
    <col min="6" max="6" width="13.5703125" customWidth="1"/>
    <col min="7" max="7" width="7.85546875" bestFit="1" customWidth="1"/>
    <col min="8" max="8" width="13.5703125" customWidth="1"/>
    <col min="9" max="9" width="7.8554687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bestFit="1" customWidth="1"/>
    <col min="14" max="14" width="13.5703125" customWidth="1"/>
    <col min="15" max="15" width="6.42578125" bestFit="1" customWidth="1"/>
    <col min="16" max="16" width="13.5703125" customWidth="1"/>
    <col min="17" max="17" width="6.42578125" style="3" bestFit="1" customWidth="1"/>
    <col min="18" max="18" width="13.5703125" customWidth="1"/>
    <col min="19" max="19" width="6.42578125" bestFit="1" customWidth="1"/>
    <col min="20" max="20" width="13.5703125" customWidth="1"/>
    <col min="21" max="21" width="6.42578125" bestFit="1" customWidth="1"/>
    <col min="22" max="22" width="13.5703125" customWidth="1"/>
    <col min="23" max="23" width="6.28515625" bestFit="1" customWidth="1"/>
    <col min="24" max="24" width="13.5703125" customWidth="1"/>
    <col min="25" max="25" width="6.28515625" bestFit="1" customWidth="1"/>
    <col min="26" max="26" width="13.5703125" customWidth="1"/>
    <col min="27" max="27" width="6.28515625" bestFit="1" customWidth="1"/>
    <col min="28" max="28" width="13.5703125" customWidth="1"/>
    <col min="29" max="29" width="6.42578125" bestFit="1" customWidth="1"/>
    <col min="30" max="30" width="13.5703125" customWidth="1"/>
    <col min="31" max="31" width="6.42578125" bestFit="1" customWidth="1"/>
    <col min="32" max="32" width="13.5703125" customWidth="1"/>
    <col min="33" max="33" width="6.42578125" bestFit="1" customWidth="1"/>
  </cols>
  <sheetData>
    <row r="1" spans="1:33" s="17" customFormat="1" x14ac:dyDescent="0.2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80"/>
      <c r="Q1" s="24"/>
    </row>
    <row r="2" spans="1:33" s="25" customFormat="1" ht="12.75" customHeight="1" x14ac:dyDescent="0.2">
      <c r="A2" s="14" t="s">
        <v>46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AG2" s="18" t="s">
        <v>39</v>
      </c>
    </row>
    <row r="3" spans="1:33" s="2" customFormat="1" ht="12.6" customHeight="1" x14ac:dyDescent="0.2">
      <c r="A3" s="81"/>
      <c r="B3" s="77">
        <v>2025</v>
      </c>
      <c r="C3" s="78"/>
      <c r="D3" s="77">
        <v>2024</v>
      </c>
      <c r="E3" s="78"/>
      <c r="F3" s="77">
        <v>2023</v>
      </c>
      <c r="G3" s="78"/>
      <c r="H3" s="77">
        <v>2022</v>
      </c>
      <c r="I3" s="78"/>
      <c r="J3" s="77">
        <v>2021</v>
      </c>
      <c r="K3" s="78"/>
      <c r="L3" s="77">
        <v>2019</v>
      </c>
      <c r="M3" s="78"/>
      <c r="N3" s="77">
        <v>2017</v>
      </c>
      <c r="O3" s="78"/>
      <c r="P3" s="77">
        <v>2015</v>
      </c>
      <c r="Q3" s="78"/>
      <c r="R3" s="77">
        <v>2014</v>
      </c>
      <c r="S3" s="78"/>
      <c r="T3" s="77">
        <v>2012</v>
      </c>
      <c r="U3" s="78"/>
      <c r="V3" s="77">
        <v>2010</v>
      </c>
      <c r="W3" s="78"/>
      <c r="X3" s="77">
        <v>2008</v>
      </c>
      <c r="Y3" s="78"/>
      <c r="Z3" s="77">
        <v>2006</v>
      </c>
      <c r="AA3" s="78"/>
      <c r="AB3" s="77">
        <v>2004</v>
      </c>
      <c r="AC3" s="78"/>
      <c r="AD3" s="77">
        <v>2002</v>
      </c>
      <c r="AE3" s="78"/>
      <c r="AF3" s="75">
        <v>2000</v>
      </c>
      <c r="AG3" s="76"/>
    </row>
    <row r="4" spans="1:33" s="4" customFormat="1" ht="22.5" x14ac:dyDescent="0.2">
      <c r="A4" s="82"/>
      <c r="B4" s="33" t="s">
        <v>15</v>
      </c>
      <c r="C4" s="43" t="s">
        <v>0</v>
      </c>
      <c r="D4" s="33" t="s">
        <v>15</v>
      </c>
      <c r="E4" s="43" t="s">
        <v>0</v>
      </c>
      <c r="F4" s="33" t="s">
        <v>15</v>
      </c>
      <c r="G4" s="43" t="s">
        <v>0</v>
      </c>
      <c r="H4" s="33" t="s">
        <v>15</v>
      </c>
      <c r="I4" s="43" t="s">
        <v>0</v>
      </c>
      <c r="J4" s="33" t="s">
        <v>15</v>
      </c>
      <c r="K4" s="43" t="s">
        <v>0</v>
      </c>
      <c r="L4" s="33" t="s">
        <v>15</v>
      </c>
      <c r="M4" s="43" t="s">
        <v>0</v>
      </c>
      <c r="N4" s="33" t="s">
        <v>15</v>
      </c>
      <c r="O4" s="43" t="s">
        <v>0</v>
      </c>
      <c r="P4" s="33" t="s">
        <v>15</v>
      </c>
      <c r="Q4" s="43" t="s">
        <v>0</v>
      </c>
      <c r="R4" s="33" t="s">
        <v>15</v>
      </c>
      <c r="S4" s="43" t="s">
        <v>0</v>
      </c>
      <c r="T4" s="33" t="s">
        <v>15</v>
      </c>
      <c r="U4" s="43" t="s">
        <v>0</v>
      </c>
      <c r="V4" s="33" t="s">
        <v>15</v>
      </c>
      <c r="W4" s="43" t="s">
        <v>0</v>
      </c>
      <c r="X4" s="33" t="s">
        <v>15</v>
      </c>
      <c r="Y4" s="43" t="s">
        <v>0</v>
      </c>
      <c r="Z4" s="33" t="s">
        <v>15</v>
      </c>
      <c r="AA4" s="43" t="s">
        <v>0</v>
      </c>
      <c r="AB4" s="33" t="s">
        <v>15</v>
      </c>
      <c r="AC4" s="43" t="s">
        <v>0</v>
      </c>
      <c r="AD4" s="33" t="s">
        <v>15</v>
      </c>
      <c r="AE4" s="43" t="s">
        <v>0</v>
      </c>
      <c r="AF4" s="33" t="s">
        <v>15</v>
      </c>
      <c r="AG4" s="44" t="s">
        <v>0</v>
      </c>
    </row>
    <row r="5" spans="1:33" s="4" customFormat="1" ht="11.25" x14ac:dyDescent="0.2">
      <c r="A5" s="54" t="s">
        <v>21</v>
      </c>
      <c r="B5" s="55">
        <f>SUM(B6:B15)</f>
        <v>1142.1999999999998</v>
      </c>
      <c r="C5" s="56">
        <f t="shared" ref="C5" si="0">SUM(C6:C15)</f>
        <v>100.00000000000001</v>
      </c>
      <c r="D5" s="55">
        <f>SUM(D6:D15)</f>
        <v>1155.2</v>
      </c>
      <c r="E5" s="56">
        <f t="shared" ref="E5:G5" si="1">SUM(E6:E15)</f>
        <v>99.999999999999986</v>
      </c>
      <c r="F5" s="55">
        <f>SUM(F6:F15)</f>
        <v>1166.3000000000002</v>
      </c>
      <c r="G5" s="56">
        <f t="shared" si="1"/>
        <v>99.999999999999972</v>
      </c>
      <c r="H5" s="55">
        <f>SUM(H6:H15)</f>
        <v>1143.1000000000001</v>
      </c>
      <c r="I5" s="56">
        <f t="shared" ref="I5" si="2">SUM(I6:I15)</f>
        <v>99.999999999999986</v>
      </c>
      <c r="J5" s="55">
        <f>SUM(J6:J15)</f>
        <v>1094.5999999999999</v>
      </c>
      <c r="K5" s="56">
        <f t="shared" ref="K5:M5" si="3">SUM(K6:K15)</f>
        <v>100</v>
      </c>
      <c r="L5" s="55">
        <f>SUM(L6:L15)</f>
        <v>1040.5999999999999</v>
      </c>
      <c r="M5" s="56">
        <f t="shared" si="3"/>
        <v>99.990390159523358</v>
      </c>
      <c r="N5" s="55">
        <f>SUM(N6:N15)</f>
        <v>875.1</v>
      </c>
      <c r="O5" s="56">
        <f t="shared" ref="O5:Q5" si="4">SUM(O6:O15)</f>
        <v>100</v>
      </c>
      <c r="P5" s="55">
        <f>SUM(P6:P15)</f>
        <v>909.4</v>
      </c>
      <c r="Q5" s="56">
        <f t="shared" si="4"/>
        <v>100.00000000000001</v>
      </c>
      <c r="R5" s="55">
        <f>SUM(R6:R15)</f>
        <v>896.80000000000007</v>
      </c>
      <c r="S5" s="56">
        <f t="shared" ref="S5" si="5">SUM(S6:S15)</f>
        <v>100.00000000000001</v>
      </c>
      <c r="T5" s="55">
        <f>SUM(T6:T15)</f>
        <v>780.6</v>
      </c>
      <c r="U5" s="56">
        <f t="shared" ref="U5:W5" si="6">SUM(U6:U15)</f>
        <v>100</v>
      </c>
      <c r="V5" s="55">
        <f>SUM(V6:V15)</f>
        <v>718.6</v>
      </c>
      <c r="W5" s="56">
        <f t="shared" si="6"/>
        <v>100</v>
      </c>
      <c r="X5" s="55">
        <f>SUM(X6:X15)</f>
        <v>809.40000000000009</v>
      </c>
      <c r="Y5" s="56">
        <f t="shared" ref="Y5" si="7">SUM(Y6:Y15)</f>
        <v>100</v>
      </c>
      <c r="Z5" s="55">
        <f>SUM(Z6:Z15)</f>
        <v>797.5</v>
      </c>
      <c r="AA5" s="56">
        <f t="shared" ref="AA5" si="8">SUM(AA6:AA15)</f>
        <v>99.987460815047001</v>
      </c>
      <c r="AB5" s="55">
        <f>SUM(AB6:AB15)</f>
        <v>807.6</v>
      </c>
      <c r="AC5" s="56">
        <f t="shared" ref="AC5" si="9">SUM(AC6:AC15)</f>
        <v>99.999999999999986</v>
      </c>
      <c r="AD5" s="55">
        <f>SUM(AD6:AD15)</f>
        <v>803.4</v>
      </c>
      <c r="AE5" s="56">
        <f t="shared" ref="AE5" si="10">SUM(AE6:AE15)</f>
        <v>100</v>
      </c>
      <c r="AF5" s="55">
        <f>SUM(AF6:AF15)</f>
        <v>861.59999999999991</v>
      </c>
      <c r="AG5" s="56">
        <f t="shared" ref="AG5" si="11">SUM(AG6:AG15)</f>
        <v>100.00000000000001</v>
      </c>
    </row>
    <row r="6" spans="1:33" s="4" customFormat="1" ht="11.25" x14ac:dyDescent="0.2">
      <c r="A6" s="22" t="s">
        <v>22</v>
      </c>
      <c r="B6" s="61">
        <v>0</v>
      </c>
      <c r="C6" s="62" t="s">
        <v>33</v>
      </c>
      <c r="D6" s="61">
        <v>0</v>
      </c>
      <c r="E6" s="62" t="s">
        <v>33</v>
      </c>
      <c r="F6" s="61">
        <v>0</v>
      </c>
      <c r="G6" s="62" t="s">
        <v>33</v>
      </c>
      <c r="H6" s="61">
        <v>0</v>
      </c>
      <c r="I6" s="62" t="s">
        <v>33</v>
      </c>
      <c r="J6" s="61">
        <v>0</v>
      </c>
      <c r="K6" s="62" t="s">
        <v>33</v>
      </c>
      <c r="L6" s="61">
        <v>0</v>
      </c>
      <c r="M6" s="62" t="s">
        <v>33</v>
      </c>
      <c r="N6" s="61">
        <v>0</v>
      </c>
      <c r="O6" s="62" t="s">
        <v>33</v>
      </c>
      <c r="P6" s="61">
        <v>0</v>
      </c>
      <c r="Q6" s="62" t="s">
        <v>33</v>
      </c>
      <c r="R6" s="61">
        <v>0</v>
      </c>
      <c r="S6" s="62" t="s">
        <v>33</v>
      </c>
      <c r="T6" s="61">
        <v>0</v>
      </c>
      <c r="U6" s="62" t="s">
        <v>33</v>
      </c>
      <c r="V6" s="61">
        <v>0</v>
      </c>
      <c r="W6" s="62" t="s">
        <v>33</v>
      </c>
      <c r="X6" s="61">
        <v>0</v>
      </c>
      <c r="Y6" s="62" t="s">
        <v>33</v>
      </c>
      <c r="Z6" s="61">
        <v>0.2</v>
      </c>
      <c r="AA6" s="62">
        <f>Z6/Z$5*100</f>
        <v>2.5078369905956112E-2</v>
      </c>
      <c r="AB6" s="61">
        <v>0.2</v>
      </c>
      <c r="AC6" s="62">
        <f>AB6/AB$5*100</f>
        <v>2.4764735017335313E-2</v>
      </c>
      <c r="AD6" s="61">
        <v>0.2</v>
      </c>
      <c r="AE6" s="62">
        <f>AD6/AD$5*100</f>
        <v>2.4894199651481205E-2</v>
      </c>
      <c r="AF6" s="61">
        <v>0.2</v>
      </c>
      <c r="AG6" s="62">
        <f>AF6/AF$5*100</f>
        <v>2.3212627669452184E-2</v>
      </c>
    </row>
    <row r="7" spans="1:33" s="4" customFormat="1" ht="11.25" x14ac:dyDescent="0.2">
      <c r="A7" s="22" t="s">
        <v>23</v>
      </c>
      <c r="B7" s="23">
        <v>3</v>
      </c>
      <c r="C7" s="51">
        <f>B7/B$5*100</f>
        <v>0.26265102433899495</v>
      </c>
      <c r="D7" s="23">
        <v>3.5999999999999996</v>
      </c>
      <c r="E7" s="51">
        <f>D7/D$5*100</f>
        <v>0.31163434903047088</v>
      </c>
      <c r="F7" s="23">
        <v>3.6</v>
      </c>
      <c r="G7" s="51">
        <f>F7/F$5*100</f>
        <v>0.30866843865214777</v>
      </c>
      <c r="H7" s="23">
        <v>2.9</v>
      </c>
      <c r="I7" s="51">
        <f>H7/H$5*100</f>
        <v>0.25369608958096401</v>
      </c>
      <c r="J7" s="23">
        <v>5.7</v>
      </c>
      <c r="K7" s="51">
        <f>J7/J$5*100</f>
        <v>0.52073816919422622</v>
      </c>
      <c r="L7" s="23">
        <v>6.1</v>
      </c>
      <c r="M7" s="51">
        <f>L7/L$5*100</f>
        <v>0.58620026907553335</v>
      </c>
      <c r="N7" s="23">
        <v>9.5</v>
      </c>
      <c r="O7" s="51">
        <f>N7/N$5*100</f>
        <v>1.0855902182607702</v>
      </c>
      <c r="P7" s="23">
        <v>3.9</v>
      </c>
      <c r="Q7" s="51">
        <f>P7/P$5*100</f>
        <v>0.42885418957554428</v>
      </c>
      <c r="R7" s="23">
        <v>3.7</v>
      </c>
      <c r="S7" s="51">
        <f t="shared" ref="S7:S14" si="12">R7/R$5*100</f>
        <v>0.41257805530776087</v>
      </c>
      <c r="T7" s="23">
        <v>7.1</v>
      </c>
      <c r="U7" s="51">
        <f>T7/T$5*100</f>
        <v>0.9095567512170124</v>
      </c>
      <c r="V7" s="23">
        <v>3.4</v>
      </c>
      <c r="W7" s="51">
        <f>V7/V$5*100</f>
        <v>0.47314222098524905</v>
      </c>
      <c r="X7" s="23">
        <v>14.3</v>
      </c>
      <c r="Y7" s="51">
        <f>X7/X$5*100</f>
        <v>1.7667407956510994</v>
      </c>
      <c r="Z7" s="23">
        <v>12.6</v>
      </c>
      <c r="AA7" s="51">
        <f>Z7/Z$5*100</f>
        <v>1.5799373040752351</v>
      </c>
      <c r="AB7" s="23">
        <v>12.6</v>
      </c>
      <c r="AC7" s="51">
        <f>AB7/AB$5*100</f>
        <v>1.5601783060921246</v>
      </c>
      <c r="AD7" s="23">
        <v>12.1</v>
      </c>
      <c r="AE7" s="51">
        <f>AD7/AD$5*100</f>
        <v>1.5060990789146129</v>
      </c>
      <c r="AF7" s="23">
        <v>12.4</v>
      </c>
      <c r="AG7" s="51">
        <f>AF7/AF$5*100</f>
        <v>1.4391829155060356</v>
      </c>
    </row>
    <row r="8" spans="1:33" s="4" customFormat="1" ht="11.25" x14ac:dyDescent="0.2">
      <c r="A8" s="22" t="s">
        <v>24</v>
      </c>
      <c r="B8" s="23">
        <v>83</v>
      </c>
      <c r="C8" s="51">
        <f>B8/B$5*100</f>
        <v>7.2666783400455275</v>
      </c>
      <c r="D8" s="23">
        <v>101.2</v>
      </c>
      <c r="E8" s="51">
        <f>D8/D$5*100</f>
        <v>8.7603878116343488</v>
      </c>
      <c r="F8" s="23">
        <v>109.2</v>
      </c>
      <c r="G8" s="51">
        <f>F8/F$5*100</f>
        <v>9.3629426391151487</v>
      </c>
      <c r="H8" s="23">
        <v>96</v>
      </c>
      <c r="I8" s="51">
        <f>H8/H$5*100</f>
        <v>8.3982153792319121</v>
      </c>
      <c r="J8" s="23">
        <v>91.9</v>
      </c>
      <c r="K8" s="51">
        <f>J8/J$5*100</f>
        <v>8.3957610085876127</v>
      </c>
      <c r="L8" s="23">
        <v>101.5</v>
      </c>
      <c r="M8" s="51">
        <f>L8/L$5*100</f>
        <v>9.7539880837978092</v>
      </c>
      <c r="N8" s="23">
        <v>95.1</v>
      </c>
      <c r="O8" s="51">
        <f>N8/N$5*100</f>
        <v>10.867329448063078</v>
      </c>
      <c r="P8" s="23">
        <v>91.6</v>
      </c>
      <c r="Q8" s="51">
        <f>P8/P$5*100</f>
        <v>10.072575324389707</v>
      </c>
      <c r="R8" s="23">
        <v>88.1</v>
      </c>
      <c r="S8" s="51">
        <f t="shared" si="12"/>
        <v>9.8238180196253335</v>
      </c>
      <c r="T8" s="23">
        <v>88.5</v>
      </c>
      <c r="U8" s="51">
        <f>T8/T$5*100</f>
        <v>11.337432744043044</v>
      </c>
      <c r="V8" s="23">
        <v>90.9</v>
      </c>
      <c r="W8" s="51">
        <f>V8/V$5*100</f>
        <v>12.649596437517395</v>
      </c>
      <c r="X8" s="23">
        <v>92.9</v>
      </c>
      <c r="Y8" s="51">
        <f>X8/X$5*100</f>
        <v>11.477637756362737</v>
      </c>
      <c r="Z8" s="23">
        <v>95.1</v>
      </c>
      <c r="AA8" s="51">
        <f>Z8/Z$5*100</f>
        <v>11.924764890282132</v>
      </c>
      <c r="AB8" s="23">
        <v>121.1</v>
      </c>
      <c r="AC8" s="51">
        <f>AB8/AB$5*100</f>
        <v>14.995047052996533</v>
      </c>
      <c r="AD8" s="23">
        <v>154.9</v>
      </c>
      <c r="AE8" s="51">
        <f>AD8/AD$5*100</f>
        <v>19.280557630072195</v>
      </c>
      <c r="AF8" s="23">
        <v>108.5</v>
      </c>
      <c r="AG8" s="51">
        <f>AF8/AF$5*100</f>
        <v>12.592850510677811</v>
      </c>
    </row>
    <row r="9" spans="1:33" s="2" customFormat="1" ht="11.25" x14ac:dyDescent="0.2">
      <c r="A9" s="22" t="s">
        <v>25</v>
      </c>
      <c r="B9" s="23">
        <v>3.6</v>
      </c>
      <c r="C9" s="51">
        <f>B9/B$5*100</f>
        <v>0.31518122920679398</v>
      </c>
      <c r="D9" s="23">
        <v>3.6</v>
      </c>
      <c r="E9" s="51">
        <f>D9/D$5*100</f>
        <v>0.31163434903047094</v>
      </c>
      <c r="F9" s="23">
        <v>3.8</v>
      </c>
      <c r="G9" s="51">
        <f>F9/F$5*100</f>
        <v>0.3258166852439337</v>
      </c>
      <c r="H9" s="23">
        <v>3.8</v>
      </c>
      <c r="I9" s="51">
        <f>H9/H$5*100</f>
        <v>0.33242935876126317</v>
      </c>
      <c r="J9" s="23">
        <v>3.8</v>
      </c>
      <c r="K9" s="51">
        <f>J9/J$5*100</f>
        <v>0.34715877946281748</v>
      </c>
      <c r="L9" s="23">
        <v>2.6</v>
      </c>
      <c r="M9" s="51">
        <f>L9/L$5*100</f>
        <v>0.24985585239285032</v>
      </c>
      <c r="N9" s="23">
        <v>2.2000000000000002</v>
      </c>
      <c r="O9" s="51">
        <f>N9/N$5*100</f>
        <v>0.25139984001828364</v>
      </c>
      <c r="P9" s="23">
        <v>2.2000000000000002</v>
      </c>
      <c r="Q9" s="51">
        <f>P9/P$5*100</f>
        <v>0.24191774796569168</v>
      </c>
      <c r="R9" s="23">
        <v>2.2000000000000002</v>
      </c>
      <c r="S9" s="51">
        <f t="shared" si="12"/>
        <v>0.24531668153434436</v>
      </c>
      <c r="T9" s="23">
        <v>10.8</v>
      </c>
      <c r="U9" s="51">
        <f>T9/T$5*100</f>
        <v>1.3835511145272867</v>
      </c>
      <c r="V9" s="23">
        <v>9.6</v>
      </c>
      <c r="W9" s="51">
        <f>V9/V$5*100</f>
        <v>1.3359309768995269</v>
      </c>
      <c r="X9" s="23">
        <v>8.1</v>
      </c>
      <c r="Y9" s="51">
        <f>X9/X$5*100</f>
        <v>1.0007412898443291</v>
      </c>
      <c r="Z9" s="23">
        <v>6.7</v>
      </c>
      <c r="AA9" s="51">
        <f>Z9/Z$5*100</f>
        <v>0.84012539184952983</v>
      </c>
      <c r="AB9" s="23">
        <v>10.4</v>
      </c>
      <c r="AC9" s="51">
        <f>AB9/AB$5*100</f>
        <v>1.2877662209014362</v>
      </c>
      <c r="AD9" s="23">
        <v>15.3</v>
      </c>
      <c r="AE9" s="51">
        <f>AD9/AD$5*100</f>
        <v>1.9044062733383122</v>
      </c>
      <c r="AF9" s="23">
        <v>16</v>
      </c>
      <c r="AG9" s="51">
        <f>AF9/AF$5*100</f>
        <v>1.8570102135561748</v>
      </c>
    </row>
    <row r="10" spans="1:33" s="2" customFormat="1" ht="22.5" x14ac:dyDescent="0.2">
      <c r="A10" s="22" t="s">
        <v>26</v>
      </c>
      <c r="B10" s="23">
        <v>83.5</v>
      </c>
      <c r="C10" s="57">
        <f>B10/B$5*100</f>
        <v>7.310453510768693</v>
      </c>
      <c r="D10" s="23">
        <v>79.900000000000006</v>
      </c>
      <c r="E10" s="57">
        <f>D10/D$5*100</f>
        <v>6.9165512465373959</v>
      </c>
      <c r="F10" s="23">
        <v>85.9</v>
      </c>
      <c r="G10" s="57">
        <f>F10/F$5*100</f>
        <v>7.3651719111720819</v>
      </c>
      <c r="H10" s="23">
        <v>86.3</v>
      </c>
      <c r="I10" s="57">
        <f>H10/H$5*100</f>
        <v>7.5496457002886874</v>
      </c>
      <c r="J10" s="23">
        <v>85.3</v>
      </c>
      <c r="K10" s="57">
        <f>J10/J$5*100</f>
        <v>7.7928010232048237</v>
      </c>
      <c r="L10" s="23">
        <v>74.400000000000006</v>
      </c>
      <c r="M10" s="57">
        <f>L10/L$5*100</f>
        <v>7.1497213146261789</v>
      </c>
      <c r="N10" s="23">
        <v>67.900000000000006</v>
      </c>
      <c r="O10" s="57">
        <f>N10/N$5*100</f>
        <v>7.7591132442006634</v>
      </c>
      <c r="P10" s="23">
        <v>72.2</v>
      </c>
      <c r="Q10" s="57">
        <f>P10/P$5*100</f>
        <v>7.9393006377831545</v>
      </c>
      <c r="R10" s="23">
        <v>71</v>
      </c>
      <c r="S10" s="57">
        <f t="shared" si="12"/>
        <v>7.9170383586083846</v>
      </c>
      <c r="T10" s="23">
        <v>54.5</v>
      </c>
      <c r="U10" s="57">
        <f>T10/T$5*100</f>
        <v>6.98180886497566</v>
      </c>
      <c r="V10" s="23">
        <v>50.5</v>
      </c>
      <c r="W10" s="57">
        <f>V10/V$5*100</f>
        <v>7.027553576398553</v>
      </c>
      <c r="X10" s="23">
        <v>51.6</v>
      </c>
      <c r="Y10" s="57">
        <f>X10/X$5*100</f>
        <v>6.3750926612305401</v>
      </c>
      <c r="Z10" s="23">
        <v>48.4</v>
      </c>
      <c r="AA10" s="57">
        <f>Z10/Z$5*100</f>
        <v>6.068965517241379</v>
      </c>
      <c r="AB10" s="23">
        <v>44.6</v>
      </c>
      <c r="AC10" s="57">
        <f>AB10/AB$5*100</f>
        <v>5.5225359088657751</v>
      </c>
      <c r="AD10" s="23">
        <v>53.2</v>
      </c>
      <c r="AE10" s="57">
        <f>AD10/AD$5*100</f>
        <v>6.6218571072940007</v>
      </c>
      <c r="AF10" s="23">
        <v>52.8</v>
      </c>
      <c r="AG10" s="57">
        <f>AF10/AF$5*100</f>
        <v>6.1281337047353768</v>
      </c>
    </row>
    <row r="11" spans="1:33" s="2" customFormat="1" ht="11.25" x14ac:dyDescent="0.2">
      <c r="A11" s="22" t="s">
        <v>31</v>
      </c>
      <c r="B11" s="61">
        <v>0</v>
      </c>
      <c r="C11" s="62" t="s">
        <v>33</v>
      </c>
      <c r="D11" s="61">
        <v>0</v>
      </c>
      <c r="E11" s="62" t="s">
        <v>33</v>
      </c>
      <c r="F11" s="61">
        <v>0</v>
      </c>
      <c r="G11" s="62" t="s">
        <v>33</v>
      </c>
      <c r="H11" s="61">
        <v>0</v>
      </c>
      <c r="I11" s="62" t="s">
        <v>33</v>
      </c>
      <c r="J11" s="61">
        <v>0</v>
      </c>
      <c r="K11" s="62" t="s">
        <v>33</v>
      </c>
      <c r="L11" s="61">
        <v>0.1</v>
      </c>
      <c r="M11" s="62" t="s">
        <v>33</v>
      </c>
      <c r="N11" s="61">
        <v>0</v>
      </c>
      <c r="O11" s="62" t="s">
        <v>33</v>
      </c>
      <c r="P11" s="61">
        <v>0</v>
      </c>
      <c r="Q11" s="62" t="s">
        <v>33</v>
      </c>
      <c r="R11" s="61">
        <v>0.1</v>
      </c>
      <c r="S11" s="57">
        <f t="shared" si="12"/>
        <v>1.1150758251561105E-2</v>
      </c>
      <c r="T11" s="61">
        <v>0</v>
      </c>
      <c r="U11" s="62" t="s">
        <v>33</v>
      </c>
      <c r="V11" s="61">
        <v>0</v>
      </c>
      <c r="W11" s="62" t="s">
        <v>33</v>
      </c>
      <c r="X11" s="61">
        <v>0</v>
      </c>
      <c r="Y11" s="62" t="s">
        <v>33</v>
      </c>
      <c r="Z11" s="61">
        <v>0.1</v>
      </c>
      <c r="AA11" s="62" t="s">
        <v>33</v>
      </c>
      <c r="AB11" s="61">
        <v>0</v>
      </c>
      <c r="AC11" s="62" t="s">
        <v>33</v>
      </c>
      <c r="AD11" s="61">
        <v>0</v>
      </c>
      <c r="AE11" s="62" t="s">
        <v>33</v>
      </c>
      <c r="AF11" s="61">
        <v>0</v>
      </c>
      <c r="AG11" s="62" t="s">
        <v>33</v>
      </c>
    </row>
    <row r="12" spans="1:33" s="2" customFormat="1" ht="22.5" x14ac:dyDescent="0.2">
      <c r="A12" s="22" t="s">
        <v>27</v>
      </c>
      <c r="B12" s="23">
        <v>889</v>
      </c>
      <c r="C12" s="57">
        <f>B12/B$5*100</f>
        <v>77.832253545788845</v>
      </c>
      <c r="D12" s="23">
        <v>892.9</v>
      </c>
      <c r="E12" s="57">
        <f>D12/D$5*100</f>
        <v>77.29397506925207</v>
      </c>
      <c r="F12" s="23">
        <v>891.2</v>
      </c>
      <c r="G12" s="57">
        <f>F12/F$5*100</f>
        <v>76.412586812998356</v>
      </c>
      <c r="H12" s="23">
        <v>875.2</v>
      </c>
      <c r="I12" s="57">
        <f>H12/H$5*100</f>
        <v>76.563730207330934</v>
      </c>
      <c r="J12" s="23">
        <v>828.4</v>
      </c>
      <c r="K12" s="57">
        <f>J12/J$5*100</f>
        <v>75.68061392289421</v>
      </c>
      <c r="L12" s="23">
        <v>778.4</v>
      </c>
      <c r="M12" s="57">
        <f>L12/L$5*100</f>
        <v>74.802998270228713</v>
      </c>
      <c r="N12" s="23">
        <v>629.29999999999995</v>
      </c>
      <c r="O12" s="57">
        <f>N12/N$5*100</f>
        <v>71.911781510684492</v>
      </c>
      <c r="P12" s="23">
        <v>677.8</v>
      </c>
      <c r="Q12" s="57">
        <f>P12/P$5*100</f>
        <v>74.532658895975374</v>
      </c>
      <c r="R12" s="23">
        <v>676.1</v>
      </c>
      <c r="S12" s="57">
        <f t="shared" si="12"/>
        <v>75.390276538804642</v>
      </c>
      <c r="T12" s="23">
        <v>585.5</v>
      </c>
      <c r="U12" s="57">
        <f>T12/T$5*100</f>
        <v>75.006405329233914</v>
      </c>
      <c r="V12" s="23">
        <v>519.20000000000005</v>
      </c>
      <c r="W12" s="57">
        <f>V12/V$5*100</f>
        <v>72.251600333982751</v>
      </c>
      <c r="X12" s="23">
        <v>588.20000000000005</v>
      </c>
      <c r="Y12" s="57">
        <f>X12/X$5*100</f>
        <v>72.671114405732638</v>
      </c>
      <c r="Z12" s="23">
        <v>584.9</v>
      </c>
      <c r="AA12" s="57">
        <f>Z12/Z$5*100</f>
        <v>73.341692789968647</v>
      </c>
      <c r="AB12" s="23">
        <v>536.29999999999995</v>
      </c>
      <c r="AC12" s="57">
        <f>AB12/AB$5*100</f>
        <v>66.406636948984641</v>
      </c>
      <c r="AD12" s="23">
        <v>475.4</v>
      </c>
      <c r="AE12" s="57">
        <f>AD12/AD$5*100</f>
        <v>59.173512571570818</v>
      </c>
      <c r="AF12" s="23">
        <v>570.79999999999995</v>
      </c>
      <c r="AG12" s="57">
        <f>AF12/AF$5*100</f>
        <v>66.24883936861653</v>
      </c>
    </row>
    <row r="13" spans="1:33" s="2" customFormat="1" ht="22.5" x14ac:dyDescent="0.2">
      <c r="A13" s="22" t="s">
        <v>28</v>
      </c>
      <c r="B13" s="23">
        <v>51.600000000000009</v>
      </c>
      <c r="C13" s="57">
        <f>B13/B$5*100</f>
        <v>4.5175976186307141</v>
      </c>
      <c r="D13" s="23">
        <v>51.500000000000007</v>
      </c>
      <c r="E13" s="57">
        <f>D13/D$5*100</f>
        <v>4.4581024930747928</v>
      </c>
      <c r="F13" s="23">
        <v>52.2</v>
      </c>
      <c r="G13" s="57">
        <f>F13/F$5*100</f>
        <v>4.4756923604561427</v>
      </c>
      <c r="H13" s="23">
        <v>50.7</v>
      </c>
      <c r="I13" s="57">
        <f>H13/H$5*100</f>
        <v>4.4353074971568542</v>
      </c>
      <c r="J13" s="23">
        <v>48.8</v>
      </c>
      <c r="K13" s="57">
        <f>J13/J$5*100</f>
        <v>4.4582495888909186</v>
      </c>
      <c r="L13" s="23">
        <v>45.6</v>
      </c>
      <c r="M13" s="57">
        <f>L13/L$5*100</f>
        <v>4.3820872573515288</v>
      </c>
      <c r="N13" s="23">
        <v>45.6</v>
      </c>
      <c r="O13" s="57">
        <f>N13/N$5*100</f>
        <v>5.2108330476516969</v>
      </c>
      <c r="P13" s="23">
        <v>35</v>
      </c>
      <c r="Q13" s="57">
        <f>P13/P$5*100</f>
        <v>3.8486914449087313</v>
      </c>
      <c r="R13" s="23">
        <v>32.200000000000003</v>
      </c>
      <c r="S13" s="57">
        <f t="shared" si="12"/>
        <v>3.5905441570026766</v>
      </c>
      <c r="T13" s="23">
        <v>30</v>
      </c>
      <c r="U13" s="57">
        <f>T13/T$5*100</f>
        <v>3.8431975403535739</v>
      </c>
      <c r="V13" s="23">
        <v>36</v>
      </c>
      <c r="W13" s="57">
        <f>V13/V$5*100</f>
        <v>5.0097411633732252</v>
      </c>
      <c r="X13" s="23">
        <v>33.6</v>
      </c>
      <c r="Y13" s="57">
        <f>X13/X$5*100</f>
        <v>4.1512231282431431</v>
      </c>
      <c r="Z13" s="23">
        <v>29.5</v>
      </c>
      <c r="AA13" s="57">
        <f>Z13/Z$5*100</f>
        <v>3.6990595611285269</v>
      </c>
      <c r="AB13" s="23">
        <v>35.200000000000003</v>
      </c>
      <c r="AC13" s="57">
        <f>AB13/AB$5*100</f>
        <v>4.3585933630510159</v>
      </c>
      <c r="AD13" s="23">
        <v>52.5</v>
      </c>
      <c r="AE13" s="57">
        <f>AD13/AD$5*100</f>
        <v>6.5347274085138167</v>
      </c>
      <c r="AF13" s="23">
        <v>26.5</v>
      </c>
      <c r="AG13" s="57">
        <f>AF13/AF$5*100</f>
        <v>3.0756731662024142</v>
      </c>
    </row>
    <row r="14" spans="1:33" s="2" customFormat="1" ht="11.25" x14ac:dyDescent="0.2">
      <c r="A14" s="22" t="s">
        <v>29</v>
      </c>
      <c r="B14" s="23">
        <v>28.500000000000004</v>
      </c>
      <c r="C14" s="51">
        <f>B14/B$5*100</f>
        <v>2.4951847312204527</v>
      </c>
      <c r="D14" s="23">
        <v>22.499999999999996</v>
      </c>
      <c r="E14" s="51">
        <f>D14/D$5*100</f>
        <v>1.9477146814404427</v>
      </c>
      <c r="F14" s="23">
        <v>20.399999999999999</v>
      </c>
      <c r="G14" s="51">
        <f>F14/F$5*100</f>
        <v>1.7491211523621704</v>
      </c>
      <c r="H14" s="23">
        <v>28.2</v>
      </c>
      <c r="I14" s="51">
        <f>H14/H$5*100</f>
        <v>2.466975767649374</v>
      </c>
      <c r="J14" s="23">
        <v>30.7</v>
      </c>
      <c r="K14" s="51">
        <f>J14/J$5*100</f>
        <v>2.804677507765394</v>
      </c>
      <c r="L14" s="23">
        <v>31.9</v>
      </c>
      <c r="M14" s="51">
        <f>L14/L$5*100</f>
        <v>3.06553911205074</v>
      </c>
      <c r="N14" s="23">
        <v>25.5</v>
      </c>
      <c r="O14" s="51">
        <f>N14/N$5*100</f>
        <v>2.9139526911210147</v>
      </c>
      <c r="P14" s="23">
        <v>26.7</v>
      </c>
      <c r="Q14" s="51">
        <f>P14/P$5*100</f>
        <v>2.9360017594018033</v>
      </c>
      <c r="R14" s="23">
        <v>23.4</v>
      </c>
      <c r="S14" s="51">
        <f t="shared" si="12"/>
        <v>2.6092774308652986</v>
      </c>
      <c r="T14" s="23">
        <v>4.2</v>
      </c>
      <c r="U14" s="51">
        <f>T14/T$5*100</f>
        <v>0.53804765564950041</v>
      </c>
      <c r="V14" s="23">
        <v>9</v>
      </c>
      <c r="W14" s="51">
        <f>V14/V$5*100</f>
        <v>1.2524352908433063</v>
      </c>
      <c r="X14" s="23">
        <v>20.7</v>
      </c>
      <c r="Y14" s="51">
        <f>X14/X$5*100</f>
        <v>2.5574499629355074</v>
      </c>
      <c r="Z14" s="23">
        <v>20</v>
      </c>
      <c r="AA14" s="51">
        <f>Z14/Z$5*100</f>
        <v>2.507836990595611</v>
      </c>
      <c r="AB14" s="23">
        <v>47.2</v>
      </c>
      <c r="AC14" s="51">
        <f>AB14/AB$5*100</f>
        <v>5.8444774640911339</v>
      </c>
      <c r="AD14" s="23">
        <v>39.799999999999997</v>
      </c>
      <c r="AE14" s="51">
        <f>AD14/AD$5*100</f>
        <v>4.9539457306447598</v>
      </c>
      <c r="AF14" s="23">
        <v>74.400000000000006</v>
      </c>
      <c r="AG14" s="51">
        <f>AF14/AF$5*100</f>
        <v>8.6350974930362128</v>
      </c>
    </row>
    <row r="15" spans="1:33" s="2" customFormat="1" ht="11.25" x14ac:dyDescent="0.2">
      <c r="A15" s="20" t="s">
        <v>30</v>
      </c>
      <c r="B15" s="63">
        <v>0</v>
      </c>
      <c r="C15" s="64" t="s">
        <v>33</v>
      </c>
      <c r="D15" s="63">
        <v>0</v>
      </c>
      <c r="E15" s="64" t="s">
        <v>33</v>
      </c>
      <c r="F15" s="63">
        <v>0</v>
      </c>
      <c r="G15" s="64" t="s">
        <v>33</v>
      </c>
      <c r="H15" s="63">
        <v>0</v>
      </c>
      <c r="I15" s="64" t="s">
        <v>33</v>
      </c>
      <c r="J15" s="63">
        <v>0</v>
      </c>
      <c r="K15" s="64" t="s">
        <v>33</v>
      </c>
      <c r="L15" s="63">
        <v>0</v>
      </c>
      <c r="M15" s="64" t="s">
        <v>33</v>
      </c>
      <c r="N15" s="63">
        <v>0</v>
      </c>
      <c r="O15" s="64" t="s">
        <v>33</v>
      </c>
      <c r="P15" s="63">
        <v>0</v>
      </c>
      <c r="Q15" s="64" t="s">
        <v>33</v>
      </c>
      <c r="R15" s="63">
        <v>0</v>
      </c>
      <c r="S15" s="64" t="s">
        <v>33</v>
      </c>
      <c r="T15" s="63">
        <v>0</v>
      </c>
      <c r="U15" s="64" t="s">
        <v>33</v>
      </c>
      <c r="V15" s="63">
        <v>0</v>
      </c>
      <c r="W15" s="64" t="s">
        <v>33</v>
      </c>
      <c r="X15" s="63">
        <v>0</v>
      </c>
      <c r="Y15" s="64" t="s">
        <v>33</v>
      </c>
      <c r="Z15" s="63">
        <v>0</v>
      </c>
      <c r="AA15" s="64" t="s">
        <v>33</v>
      </c>
      <c r="AB15" s="63">
        <v>0</v>
      </c>
      <c r="AC15" s="64" t="s">
        <v>33</v>
      </c>
      <c r="AD15" s="63">
        <v>0</v>
      </c>
      <c r="AE15" s="64" t="s">
        <v>33</v>
      </c>
      <c r="AF15" s="63">
        <v>0</v>
      </c>
      <c r="AG15" s="64" t="s">
        <v>33</v>
      </c>
    </row>
    <row r="16" spans="1:33" s="2" customFormat="1" ht="11.25" x14ac:dyDescent="0.2"/>
    <row r="17" spans="1:33" s="2" customFormat="1" ht="12.6" customHeight="1" x14ac:dyDescent="0.2">
      <c r="A17" s="81"/>
      <c r="B17" s="77">
        <v>2025</v>
      </c>
      <c r="C17" s="78"/>
      <c r="D17" s="77">
        <v>2024</v>
      </c>
      <c r="E17" s="78"/>
      <c r="F17" s="77">
        <v>2023</v>
      </c>
      <c r="G17" s="78"/>
      <c r="H17" s="77">
        <v>2022</v>
      </c>
      <c r="I17" s="78"/>
      <c r="J17" s="77">
        <v>2021</v>
      </c>
      <c r="K17" s="78"/>
      <c r="L17" s="77">
        <v>2019</v>
      </c>
      <c r="M17" s="78"/>
      <c r="N17" s="77">
        <v>2017</v>
      </c>
      <c r="O17" s="78"/>
      <c r="P17" s="77">
        <v>2015</v>
      </c>
      <c r="Q17" s="78"/>
      <c r="R17" s="77">
        <v>2014</v>
      </c>
      <c r="S17" s="78"/>
      <c r="T17" s="77">
        <v>2012</v>
      </c>
      <c r="U17" s="78"/>
      <c r="V17" s="77">
        <v>2010</v>
      </c>
      <c r="W17" s="78"/>
      <c r="X17" s="77">
        <v>2008</v>
      </c>
      <c r="Y17" s="78"/>
      <c r="Z17" s="77">
        <v>2006</v>
      </c>
      <c r="AA17" s="78"/>
      <c r="AB17" s="77">
        <v>2004</v>
      </c>
      <c r="AC17" s="78"/>
      <c r="AD17" s="77">
        <v>2002</v>
      </c>
      <c r="AE17" s="78"/>
      <c r="AF17" s="75">
        <v>2000</v>
      </c>
      <c r="AG17" s="76"/>
    </row>
    <row r="18" spans="1:33" s="4" customFormat="1" ht="22.5" x14ac:dyDescent="0.2">
      <c r="A18" s="82"/>
      <c r="B18" s="33" t="s">
        <v>12</v>
      </c>
      <c r="C18" s="43" t="s">
        <v>0</v>
      </c>
      <c r="D18" s="33" t="s">
        <v>12</v>
      </c>
      <c r="E18" s="43" t="s">
        <v>0</v>
      </c>
      <c r="F18" s="33" t="s">
        <v>12</v>
      </c>
      <c r="G18" s="43" t="s">
        <v>0</v>
      </c>
      <c r="H18" s="33" t="s">
        <v>12</v>
      </c>
      <c r="I18" s="43" t="s">
        <v>0</v>
      </c>
      <c r="J18" s="33" t="s">
        <v>12</v>
      </c>
      <c r="K18" s="43" t="s">
        <v>0</v>
      </c>
      <c r="L18" s="33" t="s">
        <v>12</v>
      </c>
      <c r="M18" s="43" t="s">
        <v>0</v>
      </c>
      <c r="N18" s="33" t="s">
        <v>12</v>
      </c>
      <c r="O18" s="43" t="s">
        <v>0</v>
      </c>
      <c r="P18" s="33" t="s">
        <v>12</v>
      </c>
      <c r="Q18" s="43" t="s">
        <v>0</v>
      </c>
      <c r="R18" s="33" t="s">
        <v>12</v>
      </c>
      <c r="S18" s="43" t="s">
        <v>0</v>
      </c>
      <c r="T18" s="33" t="s">
        <v>12</v>
      </c>
      <c r="U18" s="43" t="s">
        <v>0</v>
      </c>
      <c r="V18" s="33" t="s">
        <v>12</v>
      </c>
      <c r="W18" s="43" t="s">
        <v>0</v>
      </c>
      <c r="X18" s="33" t="s">
        <v>12</v>
      </c>
      <c r="Y18" s="43" t="s">
        <v>0</v>
      </c>
      <c r="Z18" s="33" t="s">
        <v>12</v>
      </c>
      <c r="AA18" s="43" t="s">
        <v>0</v>
      </c>
      <c r="AB18" s="33" t="s">
        <v>12</v>
      </c>
      <c r="AC18" s="43" t="s">
        <v>0</v>
      </c>
      <c r="AD18" s="33" t="s">
        <v>12</v>
      </c>
      <c r="AE18" s="43" t="s">
        <v>0</v>
      </c>
      <c r="AF18" s="33" t="s">
        <v>12</v>
      </c>
      <c r="AG18" s="43" t="s">
        <v>0</v>
      </c>
    </row>
    <row r="19" spans="1:33" s="4" customFormat="1" ht="11.25" x14ac:dyDescent="0.2">
      <c r="A19" s="54" t="s">
        <v>21</v>
      </c>
      <c r="B19" s="55">
        <f t="shared" ref="B19:C19" si="13">SUM(B20:B29)</f>
        <v>2219</v>
      </c>
      <c r="C19" s="56">
        <f t="shared" si="13"/>
        <v>100</v>
      </c>
      <c r="D19" s="55">
        <f t="shared" ref="D19:AG19" si="14">SUM(D20:D29)</f>
        <v>2252</v>
      </c>
      <c r="E19" s="56">
        <f t="shared" si="14"/>
        <v>100</v>
      </c>
      <c r="F19" s="55">
        <f t="shared" si="14"/>
        <v>2355</v>
      </c>
      <c r="G19" s="56">
        <f t="shared" si="14"/>
        <v>100</v>
      </c>
      <c r="H19" s="55">
        <f t="shared" si="14"/>
        <v>2277</v>
      </c>
      <c r="I19" s="56">
        <f t="shared" si="14"/>
        <v>100.00000000000001</v>
      </c>
      <c r="J19" s="55">
        <f t="shared" si="14"/>
        <v>2184</v>
      </c>
      <c r="K19" s="56">
        <f t="shared" si="14"/>
        <v>99.999999999999986</v>
      </c>
      <c r="L19" s="55">
        <f t="shared" si="14"/>
        <v>2078</v>
      </c>
      <c r="M19" s="56">
        <f t="shared" si="14"/>
        <v>99.951876804619829</v>
      </c>
      <c r="N19" s="55">
        <f t="shared" si="14"/>
        <v>1825</v>
      </c>
      <c r="O19" s="56">
        <f t="shared" si="14"/>
        <v>100.00000000000001</v>
      </c>
      <c r="P19" s="55">
        <f t="shared" si="14"/>
        <v>1857</v>
      </c>
      <c r="Q19" s="56">
        <f t="shared" si="14"/>
        <v>100</v>
      </c>
      <c r="R19" s="55">
        <f t="shared" si="14"/>
        <v>1832</v>
      </c>
      <c r="S19" s="56">
        <f t="shared" si="14"/>
        <v>99.945414847161558</v>
      </c>
      <c r="T19" s="55">
        <f t="shared" si="14"/>
        <v>1560</v>
      </c>
      <c r="U19" s="56">
        <f t="shared" si="14"/>
        <v>100</v>
      </c>
      <c r="V19" s="55">
        <f t="shared" si="14"/>
        <v>1483</v>
      </c>
      <c r="W19" s="56">
        <f t="shared" si="14"/>
        <v>100</v>
      </c>
      <c r="X19" s="55">
        <f t="shared" si="14"/>
        <v>1576</v>
      </c>
      <c r="Y19" s="56">
        <f t="shared" si="14"/>
        <v>100</v>
      </c>
      <c r="Z19" s="55">
        <f t="shared" si="14"/>
        <v>1546</v>
      </c>
      <c r="AA19" s="56">
        <f t="shared" si="14"/>
        <v>100</v>
      </c>
      <c r="AB19" s="55">
        <f t="shared" si="14"/>
        <v>1595</v>
      </c>
      <c r="AC19" s="56">
        <f t="shared" si="14"/>
        <v>100</v>
      </c>
      <c r="AD19" s="55">
        <f t="shared" si="14"/>
        <v>1633</v>
      </c>
      <c r="AE19" s="56">
        <f t="shared" si="14"/>
        <v>100.00000000000001</v>
      </c>
      <c r="AF19" s="55">
        <f t="shared" si="14"/>
        <v>1530</v>
      </c>
      <c r="AG19" s="56">
        <f t="shared" si="14"/>
        <v>100</v>
      </c>
    </row>
    <row r="20" spans="1:33" s="4" customFormat="1" ht="11.25" x14ac:dyDescent="0.2">
      <c r="A20" s="22" t="s">
        <v>22</v>
      </c>
      <c r="B20" s="61">
        <v>0</v>
      </c>
      <c r="C20" s="68" t="s">
        <v>33</v>
      </c>
      <c r="D20" s="61">
        <v>0</v>
      </c>
      <c r="E20" s="68" t="s">
        <v>33</v>
      </c>
      <c r="F20" s="61">
        <v>0</v>
      </c>
      <c r="G20" s="68" t="s">
        <v>33</v>
      </c>
      <c r="H20" s="61">
        <v>0</v>
      </c>
      <c r="I20" s="68" t="s">
        <v>33</v>
      </c>
      <c r="J20" s="61">
        <v>0</v>
      </c>
      <c r="K20" s="68" t="s">
        <v>33</v>
      </c>
      <c r="L20" s="61">
        <v>0</v>
      </c>
      <c r="M20" s="68" t="s">
        <v>33</v>
      </c>
      <c r="N20" s="61">
        <v>0</v>
      </c>
      <c r="O20" s="68" t="s">
        <v>33</v>
      </c>
      <c r="P20" s="61">
        <v>0</v>
      </c>
      <c r="Q20" s="68" t="s">
        <v>33</v>
      </c>
      <c r="R20" s="61">
        <v>0</v>
      </c>
      <c r="S20" s="68" t="s">
        <v>33</v>
      </c>
      <c r="T20" s="61">
        <v>0</v>
      </c>
      <c r="U20" s="68" t="s">
        <v>33</v>
      </c>
      <c r="V20" s="61">
        <v>0</v>
      </c>
      <c r="W20" s="68" t="s">
        <v>33</v>
      </c>
      <c r="X20" s="61">
        <v>0</v>
      </c>
      <c r="Y20" s="68" t="s">
        <v>33</v>
      </c>
      <c r="Z20" s="61">
        <v>3</v>
      </c>
      <c r="AA20" s="68">
        <f>Z20/Z$19*100</f>
        <v>0.19404915912031048</v>
      </c>
      <c r="AB20" s="61">
        <v>4</v>
      </c>
      <c r="AC20" s="68">
        <f>AB20/AB$19*100</f>
        <v>0.25078369905956116</v>
      </c>
      <c r="AD20" s="61">
        <v>6</v>
      </c>
      <c r="AE20" s="68">
        <f>AD20/AD$19*100</f>
        <v>0.36742192284139619</v>
      </c>
      <c r="AF20" s="61">
        <v>6</v>
      </c>
      <c r="AG20" s="68">
        <f>AF20/AF$19*100</f>
        <v>0.39215686274509803</v>
      </c>
    </row>
    <row r="21" spans="1:33" s="4" customFormat="1" ht="11.25" x14ac:dyDescent="0.2">
      <c r="A21" s="22" t="s">
        <v>23</v>
      </c>
      <c r="B21" s="23">
        <v>7</v>
      </c>
      <c r="C21" s="57">
        <f>B21/B$19*100</f>
        <v>0.31545741324921134</v>
      </c>
      <c r="D21" s="23">
        <v>12</v>
      </c>
      <c r="E21" s="57">
        <f>D21/D$19*100</f>
        <v>0.53285968028419184</v>
      </c>
      <c r="F21" s="23">
        <v>10</v>
      </c>
      <c r="G21" s="57">
        <f>F21/F$19*100</f>
        <v>0.42462845010615713</v>
      </c>
      <c r="H21" s="23">
        <v>12</v>
      </c>
      <c r="I21" s="57">
        <f>H21/H$19*100</f>
        <v>0.5270092226613966</v>
      </c>
      <c r="J21" s="23">
        <v>22</v>
      </c>
      <c r="K21" s="57">
        <f>J21/J$19*100</f>
        <v>1.0073260073260073</v>
      </c>
      <c r="L21" s="23">
        <v>31</v>
      </c>
      <c r="M21" s="57">
        <f>L21/L$19*100</f>
        <v>1.4918190567853706</v>
      </c>
      <c r="N21" s="23">
        <v>27</v>
      </c>
      <c r="O21" s="57">
        <f>N21/N$19*100</f>
        <v>1.4794520547945205</v>
      </c>
      <c r="P21" s="23">
        <v>21</v>
      </c>
      <c r="Q21" s="57">
        <f>P21/P$19*100</f>
        <v>1.1308562197092082</v>
      </c>
      <c r="R21" s="23">
        <v>17</v>
      </c>
      <c r="S21" s="57">
        <f>R21/R$19*100</f>
        <v>0.92794759825327522</v>
      </c>
      <c r="T21" s="23">
        <v>22</v>
      </c>
      <c r="U21" s="57">
        <f>T21/T$19*100</f>
        <v>1.4102564102564104</v>
      </c>
      <c r="V21" s="23">
        <v>20</v>
      </c>
      <c r="W21" s="57">
        <f>V21/V$19*100</f>
        <v>1.3486176668914363</v>
      </c>
      <c r="X21" s="23">
        <v>66</v>
      </c>
      <c r="Y21" s="57">
        <f>X21/X$19*100</f>
        <v>4.187817258883249</v>
      </c>
      <c r="Z21" s="23">
        <v>62</v>
      </c>
      <c r="AA21" s="57">
        <f t="shared" ref="AA21:AG28" si="15">Z21/Z$19*100</f>
        <v>4.0103492884864167</v>
      </c>
      <c r="AB21" s="23">
        <v>54</v>
      </c>
      <c r="AC21" s="57">
        <f t="shared" si="15"/>
        <v>3.3855799373040751</v>
      </c>
      <c r="AD21" s="23">
        <v>121</v>
      </c>
      <c r="AE21" s="57">
        <f t="shared" si="15"/>
        <v>7.4096754439681574</v>
      </c>
      <c r="AF21" s="23">
        <v>118</v>
      </c>
      <c r="AG21" s="57">
        <f t="shared" si="15"/>
        <v>7.7124183006535949</v>
      </c>
    </row>
    <row r="22" spans="1:33" s="4" customFormat="1" ht="11.25" x14ac:dyDescent="0.2">
      <c r="A22" s="22" t="s">
        <v>24</v>
      </c>
      <c r="B22" s="23">
        <v>383</v>
      </c>
      <c r="C22" s="57">
        <f>B22/B$19*100</f>
        <v>17.26002703920685</v>
      </c>
      <c r="D22" s="23">
        <v>421</v>
      </c>
      <c r="E22" s="57">
        <f>D22/D$19*100</f>
        <v>18.694493783303731</v>
      </c>
      <c r="F22" s="23">
        <v>478</v>
      </c>
      <c r="G22" s="57">
        <f>F22/F$19*100</f>
        <v>20.297239915074311</v>
      </c>
      <c r="H22" s="23">
        <v>469</v>
      </c>
      <c r="I22" s="57">
        <f>H22/H$19*100</f>
        <v>20.597277119016251</v>
      </c>
      <c r="J22" s="23">
        <v>467</v>
      </c>
      <c r="K22" s="57">
        <f>J22/J$19*100</f>
        <v>21.382783882783883</v>
      </c>
      <c r="L22" s="23">
        <v>493</v>
      </c>
      <c r="M22" s="57">
        <f>L22/L$19*100</f>
        <v>23.72473532242541</v>
      </c>
      <c r="N22" s="23">
        <v>446</v>
      </c>
      <c r="O22" s="57">
        <f>N22/N$19*100</f>
        <v>24.438356164383563</v>
      </c>
      <c r="P22" s="23">
        <v>453</v>
      </c>
      <c r="Q22" s="57">
        <f>P22/P$19*100</f>
        <v>24.394184168012924</v>
      </c>
      <c r="R22" s="23">
        <v>447</v>
      </c>
      <c r="S22" s="57">
        <f>R22/R$19*100</f>
        <v>24.399563318777293</v>
      </c>
      <c r="T22" s="23">
        <v>421</v>
      </c>
      <c r="U22" s="57">
        <f>T22/T$19*100</f>
        <v>26.987179487179485</v>
      </c>
      <c r="V22" s="23">
        <v>407</v>
      </c>
      <c r="W22" s="57">
        <f>V22/V$19*100</f>
        <v>27.444369521240731</v>
      </c>
      <c r="X22" s="23">
        <v>443</v>
      </c>
      <c r="Y22" s="57">
        <f>X22/X$19*100</f>
        <v>28.109137055837564</v>
      </c>
      <c r="Z22" s="23">
        <v>390</v>
      </c>
      <c r="AA22" s="57">
        <f t="shared" si="15"/>
        <v>25.226390685640361</v>
      </c>
      <c r="AB22" s="23">
        <v>459</v>
      </c>
      <c r="AC22" s="57">
        <f t="shared" si="15"/>
        <v>28.777429467084641</v>
      </c>
      <c r="AD22" s="23">
        <v>458</v>
      </c>
      <c r="AE22" s="57">
        <f t="shared" si="15"/>
        <v>28.046540110226577</v>
      </c>
      <c r="AF22" s="23">
        <v>290</v>
      </c>
      <c r="AG22" s="57">
        <f t="shared" si="15"/>
        <v>18.954248366013072</v>
      </c>
    </row>
    <row r="23" spans="1:33" s="2" customFormat="1" ht="11.25" x14ac:dyDescent="0.2">
      <c r="A23" s="22" t="s">
        <v>25</v>
      </c>
      <c r="B23" s="23">
        <v>8</v>
      </c>
      <c r="C23" s="57">
        <f>B23/B$19*100</f>
        <v>0.36052275799909872</v>
      </c>
      <c r="D23" s="23">
        <v>9</v>
      </c>
      <c r="E23" s="57">
        <f>D23/D$19*100</f>
        <v>0.39964476021314388</v>
      </c>
      <c r="F23" s="23">
        <v>7</v>
      </c>
      <c r="G23" s="57">
        <f>F23/F$19*100</f>
        <v>0.29723991507431002</v>
      </c>
      <c r="H23" s="23">
        <v>7</v>
      </c>
      <c r="I23" s="57">
        <f>H23/H$19*100</f>
        <v>0.30742204655248134</v>
      </c>
      <c r="J23" s="23">
        <v>7</v>
      </c>
      <c r="K23" s="57">
        <f>J23/J$19*100</f>
        <v>0.32051282051282048</v>
      </c>
      <c r="L23" s="23">
        <v>5</v>
      </c>
      <c r="M23" s="57">
        <f>L23/L$19*100</f>
        <v>0.2406159769008662</v>
      </c>
      <c r="N23" s="23">
        <v>3</v>
      </c>
      <c r="O23" s="57">
        <f>N23/N$19*100</f>
        <v>0.16438356164383564</v>
      </c>
      <c r="P23" s="23">
        <v>3</v>
      </c>
      <c r="Q23" s="57">
        <f>P23/P$19*100</f>
        <v>0.16155088852988692</v>
      </c>
      <c r="R23" s="23">
        <v>3</v>
      </c>
      <c r="S23" s="57">
        <f>R23/R$19*100</f>
        <v>0.16375545851528384</v>
      </c>
      <c r="T23" s="23">
        <v>39</v>
      </c>
      <c r="U23" s="57">
        <f>T23/T$19*100</f>
        <v>2.5</v>
      </c>
      <c r="V23" s="23">
        <v>34</v>
      </c>
      <c r="W23" s="57">
        <f>V23/V$19*100</f>
        <v>2.2926500337154416</v>
      </c>
      <c r="X23" s="23">
        <v>32</v>
      </c>
      <c r="Y23" s="57">
        <f>X23/X$19*100</f>
        <v>2.030456852791878</v>
      </c>
      <c r="Z23" s="23">
        <v>28</v>
      </c>
      <c r="AA23" s="57">
        <f t="shared" si="15"/>
        <v>1.8111254851228977</v>
      </c>
      <c r="AB23" s="23">
        <v>36</v>
      </c>
      <c r="AC23" s="57">
        <f t="shared" si="15"/>
        <v>2.2570532915360499</v>
      </c>
      <c r="AD23" s="23">
        <v>41</v>
      </c>
      <c r="AE23" s="57">
        <f t="shared" si="15"/>
        <v>2.5107164727495408</v>
      </c>
      <c r="AF23" s="23">
        <v>40</v>
      </c>
      <c r="AG23" s="57">
        <f t="shared" si="15"/>
        <v>2.6143790849673203</v>
      </c>
    </row>
    <row r="24" spans="1:33" s="2" customFormat="1" ht="22.5" x14ac:dyDescent="0.2">
      <c r="A24" s="22" t="s">
        <v>26</v>
      </c>
      <c r="B24" s="23">
        <v>406</v>
      </c>
      <c r="C24" s="57">
        <f>B24/B$19*100</f>
        <v>18.296529968454259</v>
      </c>
      <c r="D24" s="23">
        <v>387</v>
      </c>
      <c r="E24" s="57">
        <f>D24/D$19*100</f>
        <v>17.184724689165186</v>
      </c>
      <c r="F24" s="23">
        <v>444</v>
      </c>
      <c r="G24" s="57">
        <f>F24/F$19*100</f>
        <v>18.853503184713379</v>
      </c>
      <c r="H24" s="23">
        <v>396</v>
      </c>
      <c r="I24" s="57">
        <f>H24/H$19*100</f>
        <v>17.391304347826086</v>
      </c>
      <c r="J24" s="23">
        <v>352</v>
      </c>
      <c r="K24" s="57">
        <f>J24/J$19*100</f>
        <v>16.117216117216117</v>
      </c>
      <c r="L24" s="23">
        <v>286</v>
      </c>
      <c r="M24" s="57">
        <f>L24/L$19*100</f>
        <v>13.763233878729547</v>
      </c>
      <c r="N24" s="23">
        <v>272</v>
      </c>
      <c r="O24" s="57">
        <f>N24/N$19*100</f>
        <v>14.904109589041095</v>
      </c>
      <c r="P24" s="23">
        <v>267</v>
      </c>
      <c r="Q24" s="57">
        <f>P24/P$19*100</f>
        <v>14.378029079159935</v>
      </c>
      <c r="R24" s="23">
        <v>254</v>
      </c>
      <c r="S24" s="57">
        <f>R24/R$19*100</f>
        <v>13.864628820960698</v>
      </c>
      <c r="T24" s="23">
        <v>169</v>
      </c>
      <c r="U24" s="57">
        <f>T24/T$19*100</f>
        <v>10.833333333333334</v>
      </c>
      <c r="V24" s="23">
        <v>152</v>
      </c>
      <c r="W24" s="57">
        <f>V24/V$19*100</f>
        <v>10.249494268374916</v>
      </c>
      <c r="X24" s="23">
        <v>159</v>
      </c>
      <c r="Y24" s="57">
        <f>X24/X$19*100</f>
        <v>10.088832487309645</v>
      </c>
      <c r="Z24" s="23">
        <v>154</v>
      </c>
      <c r="AA24" s="57">
        <f t="shared" si="15"/>
        <v>9.9611901681759374</v>
      </c>
      <c r="AB24" s="23">
        <v>138</v>
      </c>
      <c r="AC24" s="57">
        <f t="shared" si="15"/>
        <v>8.6520376175548588</v>
      </c>
      <c r="AD24" s="23">
        <v>135</v>
      </c>
      <c r="AE24" s="57">
        <f t="shared" si="15"/>
        <v>8.2669932639314148</v>
      </c>
      <c r="AF24" s="23">
        <v>113</v>
      </c>
      <c r="AG24" s="57">
        <f t="shared" si="15"/>
        <v>7.3856209150326801</v>
      </c>
    </row>
    <row r="25" spans="1:33" s="2" customFormat="1" ht="11.25" x14ac:dyDescent="0.2">
      <c r="A25" s="22" t="s">
        <v>31</v>
      </c>
      <c r="B25" s="61">
        <v>0</v>
      </c>
      <c r="C25" s="68" t="s">
        <v>33</v>
      </c>
      <c r="D25" s="61">
        <v>0</v>
      </c>
      <c r="E25" s="68" t="s">
        <v>33</v>
      </c>
      <c r="F25" s="61">
        <v>0</v>
      </c>
      <c r="G25" s="68" t="s">
        <v>33</v>
      </c>
      <c r="H25" s="61">
        <v>0</v>
      </c>
      <c r="I25" s="68" t="s">
        <v>33</v>
      </c>
      <c r="J25" s="61">
        <v>0</v>
      </c>
      <c r="K25" s="68" t="s">
        <v>33</v>
      </c>
      <c r="L25" s="61">
        <v>1</v>
      </c>
      <c r="M25" s="68" t="s">
        <v>33</v>
      </c>
      <c r="N25" s="61">
        <v>0</v>
      </c>
      <c r="O25" s="68" t="s">
        <v>33</v>
      </c>
      <c r="P25" s="61">
        <v>0</v>
      </c>
      <c r="Q25" s="68" t="s">
        <v>33</v>
      </c>
      <c r="R25" s="61">
        <v>1</v>
      </c>
      <c r="S25" s="68" t="s">
        <v>33</v>
      </c>
      <c r="T25" s="61">
        <v>0</v>
      </c>
      <c r="U25" s="68" t="s">
        <v>33</v>
      </c>
      <c r="V25" s="61">
        <v>0</v>
      </c>
      <c r="W25" s="68" t="s">
        <v>33</v>
      </c>
      <c r="X25" s="61">
        <v>0</v>
      </c>
      <c r="Y25" s="68" t="s">
        <v>33</v>
      </c>
      <c r="Z25" s="61">
        <v>2</v>
      </c>
      <c r="AA25" s="68">
        <f t="shared" si="15"/>
        <v>0.12936610608020699</v>
      </c>
      <c r="AB25" s="61">
        <v>0</v>
      </c>
      <c r="AC25" s="68" t="s">
        <v>33</v>
      </c>
      <c r="AD25" s="61">
        <v>0</v>
      </c>
      <c r="AE25" s="68" t="s">
        <v>33</v>
      </c>
      <c r="AF25" s="61">
        <v>0</v>
      </c>
      <c r="AG25" s="68" t="s">
        <v>33</v>
      </c>
    </row>
    <row r="26" spans="1:33" s="2" customFormat="1" ht="22.5" x14ac:dyDescent="0.2">
      <c r="A26" s="22" t="s">
        <v>27</v>
      </c>
      <c r="B26" s="23">
        <v>1078</v>
      </c>
      <c r="C26" s="57">
        <f>B26/B$19*100</f>
        <v>48.580441640378545</v>
      </c>
      <c r="D26" s="23">
        <v>1089</v>
      </c>
      <c r="E26" s="57">
        <f>D26/D$19*100</f>
        <v>48.357015985790412</v>
      </c>
      <c r="F26" s="23">
        <v>1081</v>
      </c>
      <c r="G26" s="57">
        <f>F26/F$19*100</f>
        <v>45.902335456475583</v>
      </c>
      <c r="H26" s="23">
        <v>1062</v>
      </c>
      <c r="I26" s="57">
        <f>H26/H$19*100</f>
        <v>46.640316205533601</v>
      </c>
      <c r="J26" s="23">
        <v>998</v>
      </c>
      <c r="K26" s="57">
        <f>J26/J$19*100</f>
        <v>45.695970695970693</v>
      </c>
      <c r="L26" s="23">
        <v>947</v>
      </c>
      <c r="M26" s="57">
        <f>L26/L$19*100</f>
        <v>45.572666025024063</v>
      </c>
      <c r="N26" s="23">
        <v>779</v>
      </c>
      <c r="O26" s="57">
        <f>N26/N$19*100</f>
        <v>42.684931506849317</v>
      </c>
      <c r="P26" s="23">
        <v>823</v>
      </c>
      <c r="Q26" s="57">
        <f>P26/P$19*100</f>
        <v>44.31879375336564</v>
      </c>
      <c r="R26" s="23">
        <v>828</v>
      </c>
      <c r="S26" s="57">
        <f>R26/R$19*100</f>
        <v>45.196506550218338</v>
      </c>
      <c r="T26" s="23">
        <v>748</v>
      </c>
      <c r="U26" s="57">
        <f>T26/T$19*100</f>
        <v>47.948717948717949</v>
      </c>
      <c r="V26" s="23">
        <v>690</v>
      </c>
      <c r="W26" s="57">
        <f>V26/V$19*100</f>
        <v>46.527309507754552</v>
      </c>
      <c r="X26" s="23">
        <v>706</v>
      </c>
      <c r="Y26" s="57">
        <f>X26/X$19*100</f>
        <v>44.796954314720807</v>
      </c>
      <c r="Z26" s="23">
        <v>723</v>
      </c>
      <c r="AA26" s="57">
        <f t="shared" si="15"/>
        <v>46.765847347994828</v>
      </c>
      <c r="AB26" s="23">
        <v>705</v>
      </c>
      <c r="AC26" s="57">
        <f t="shared" si="15"/>
        <v>44.200626959247643</v>
      </c>
      <c r="AD26" s="23">
        <v>634</v>
      </c>
      <c r="AE26" s="57">
        <f t="shared" si="15"/>
        <v>38.824249846907534</v>
      </c>
      <c r="AF26" s="23">
        <v>698</v>
      </c>
      <c r="AG26" s="57">
        <f t="shared" si="15"/>
        <v>45.62091503267974</v>
      </c>
    </row>
    <row r="27" spans="1:33" s="2" customFormat="1" ht="22.5" x14ac:dyDescent="0.2">
      <c r="A27" s="22" t="s">
        <v>28</v>
      </c>
      <c r="B27" s="23">
        <v>189</v>
      </c>
      <c r="C27" s="57">
        <f>B27/B$19*100</f>
        <v>8.517350157728707</v>
      </c>
      <c r="D27" s="23">
        <v>197</v>
      </c>
      <c r="E27" s="57">
        <f>D27/D$19*100</f>
        <v>8.7477797513321498</v>
      </c>
      <c r="F27" s="23">
        <v>207</v>
      </c>
      <c r="G27" s="57">
        <f>F27/F$19*100</f>
        <v>8.7898089171974512</v>
      </c>
      <c r="H27" s="23">
        <v>199</v>
      </c>
      <c r="I27" s="57">
        <f>H27/H$19*100</f>
        <v>8.7395696091348274</v>
      </c>
      <c r="J27" s="23">
        <v>199</v>
      </c>
      <c r="K27" s="57">
        <f>J27/J$19*100</f>
        <v>9.1117216117216113</v>
      </c>
      <c r="L27" s="23">
        <v>170</v>
      </c>
      <c r="M27" s="57">
        <f>L27/L$19*100</f>
        <v>8.1809432146294512</v>
      </c>
      <c r="N27" s="23">
        <v>182</v>
      </c>
      <c r="O27" s="57">
        <f>N27/N$19*100</f>
        <v>9.9726027397260282</v>
      </c>
      <c r="P27" s="23">
        <v>164</v>
      </c>
      <c r="Q27" s="57">
        <f>P27/P$19*100</f>
        <v>8.831448572967151</v>
      </c>
      <c r="R27" s="23">
        <v>158</v>
      </c>
      <c r="S27" s="57">
        <f>R27/R$19*100</f>
        <v>8.6244541484716173</v>
      </c>
      <c r="T27" s="23">
        <v>125</v>
      </c>
      <c r="U27" s="57">
        <f>T27/T$19*100</f>
        <v>8.0128205128205128</v>
      </c>
      <c r="V27" s="23">
        <v>130</v>
      </c>
      <c r="W27" s="57">
        <f>V27/V$19*100</f>
        <v>8.766014834794337</v>
      </c>
      <c r="X27" s="23">
        <v>129</v>
      </c>
      <c r="Y27" s="57">
        <f>X27/X$19*100</f>
        <v>8.1852791878172582</v>
      </c>
      <c r="Z27" s="23">
        <v>144</v>
      </c>
      <c r="AA27" s="57">
        <f t="shared" si="15"/>
        <v>9.3143596377749027</v>
      </c>
      <c r="AB27" s="23">
        <v>150</v>
      </c>
      <c r="AC27" s="57">
        <f t="shared" si="15"/>
        <v>9.4043887147335425</v>
      </c>
      <c r="AD27" s="23">
        <v>193</v>
      </c>
      <c r="AE27" s="57">
        <f t="shared" si="15"/>
        <v>11.818738518064912</v>
      </c>
      <c r="AF27" s="23">
        <v>150</v>
      </c>
      <c r="AG27" s="57">
        <f t="shared" si="15"/>
        <v>9.8039215686274517</v>
      </c>
    </row>
    <row r="28" spans="1:33" s="2" customFormat="1" ht="11.25" x14ac:dyDescent="0.2">
      <c r="A28" s="22" t="s">
        <v>29</v>
      </c>
      <c r="B28" s="23">
        <v>148</v>
      </c>
      <c r="C28" s="57">
        <f>B28/B$19*100</f>
        <v>6.6696710229833256</v>
      </c>
      <c r="D28" s="23">
        <v>137</v>
      </c>
      <c r="E28" s="57">
        <f>D28/D$19*100</f>
        <v>6.0834813499111897</v>
      </c>
      <c r="F28" s="23">
        <v>128</v>
      </c>
      <c r="G28" s="57">
        <f>F28/F$19*100</f>
        <v>5.4352441613588116</v>
      </c>
      <c r="H28" s="23">
        <v>132</v>
      </c>
      <c r="I28" s="57">
        <f>H28/H$19*100</f>
        <v>5.7971014492753623</v>
      </c>
      <c r="J28" s="23">
        <v>139</v>
      </c>
      <c r="K28" s="57">
        <f>J28/J$19*100</f>
        <v>6.3644688644688641</v>
      </c>
      <c r="L28" s="23">
        <v>145</v>
      </c>
      <c r="M28" s="57">
        <f>L28/L$19*100</f>
        <v>6.9778633301251194</v>
      </c>
      <c r="N28" s="23">
        <v>116</v>
      </c>
      <c r="O28" s="57">
        <f>N28/N$19*100</f>
        <v>6.3561643835616435</v>
      </c>
      <c r="P28" s="23">
        <v>126</v>
      </c>
      <c r="Q28" s="57">
        <f>P28/P$19*100</f>
        <v>6.7851373182552503</v>
      </c>
      <c r="R28" s="23">
        <v>124</v>
      </c>
      <c r="S28" s="57">
        <f>R28/R$19*100</f>
        <v>6.7685589519650664</v>
      </c>
      <c r="T28" s="23">
        <v>36</v>
      </c>
      <c r="U28" s="57">
        <f>T28/T$19*100</f>
        <v>2.3076923076923079</v>
      </c>
      <c r="V28" s="23">
        <v>50</v>
      </c>
      <c r="W28" s="57">
        <f>V28/V$19*100</f>
        <v>3.3715441672285906</v>
      </c>
      <c r="X28" s="23">
        <v>41</v>
      </c>
      <c r="Y28" s="57">
        <f>X28/X$19*100</f>
        <v>2.6015228426395942</v>
      </c>
      <c r="Z28" s="23">
        <v>40</v>
      </c>
      <c r="AA28" s="57">
        <f t="shared" si="15"/>
        <v>2.58732212160414</v>
      </c>
      <c r="AB28" s="23">
        <v>49</v>
      </c>
      <c r="AC28" s="57">
        <f t="shared" si="15"/>
        <v>3.0721003134796239</v>
      </c>
      <c r="AD28" s="23">
        <v>45</v>
      </c>
      <c r="AE28" s="57">
        <f t="shared" si="15"/>
        <v>2.7556644213104717</v>
      </c>
      <c r="AF28" s="23">
        <v>115</v>
      </c>
      <c r="AG28" s="57">
        <f t="shared" si="15"/>
        <v>7.5163398692810457</v>
      </c>
    </row>
    <row r="29" spans="1:33" s="2" customFormat="1" ht="11.25" x14ac:dyDescent="0.2">
      <c r="A29" s="20" t="s">
        <v>30</v>
      </c>
      <c r="B29" s="63">
        <v>0</v>
      </c>
      <c r="C29" s="69" t="s">
        <v>33</v>
      </c>
      <c r="D29" s="63">
        <v>0</v>
      </c>
      <c r="E29" s="69" t="s">
        <v>33</v>
      </c>
      <c r="F29" s="63">
        <v>0</v>
      </c>
      <c r="G29" s="69" t="s">
        <v>33</v>
      </c>
      <c r="H29" s="63">
        <v>0</v>
      </c>
      <c r="I29" s="69" t="s">
        <v>33</v>
      </c>
      <c r="J29" s="63">
        <v>0</v>
      </c>
      <c r="K29" s="69" t="s">
        <v>33</v>
      </c>
      <c r="L29" s="63">
        <v>0</v>
      </c>
      <c r="M29" s="69" t="s">
        <v>33</v>
      </c>
      <c r="N29" s="63">
        <v>0</v>
      </c>
      <c r="O29" s="69" t="s">
        <v>33</v>
      </c>
      <c r="P29" s="63">
        <v>0</v>
      </c>
      <c r="Q29" s="69" t="s">
        <v>33</v>
      </c>
      <c r="R29" s="63">
        <v>0</v>
      </c>
      <c r="S29" s="69" t="s">
        <v>33</v>
      </c>
      <c r="T29" s="63">
        <v>0</v>
      </c>
      <c r="U29" s="69" t="s">
        <v>33</v>
      </c>
      <c r="V29" s="63">
        <v>0</v>
      </c>
      <c r="W29" s="69" t="s">
        <v>33</v>
      </c>
      <c r="X29" s="63">
        <v>0</v>
      </c>
      <c r="Y29" s="69" t="s">
        <v>33</v>
      </c>
      <c r="Z29" s="63">
        <v>0</v>
      </c>
      <c r="AA29" s="69" t="s">
        <v>33</v>
      </c>
      <c r="AB29" s="63">
        <v>0</v>
      </c>
      <c r="AC29" s="69" t="s">
        <v>33</v>
      </c>
      <c r="AD29" s="63">
        <v>0</v>
      </c>
      <c r="AE29" s="69" t="s">
        <v>33</v>
      </c>
      <c r="AF29" s="63">
        <v>0</v>
      </c>
      <c r="AG29" s="69" t="s">
        <v>33</v>
      </c>
    </row>
    <row r="30" spans="1:33" s="2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Q30" s="6"/>
    </row>
    <row r="31" spans="1:33" x14ac:dyDescent="0.2">
      <c r="A31" s="42" t="s">
        <v>17</v>
      </c>
    </row>
    <row r="32" spans="1:33" x14ac:dyDescent="0.2">
      <c r="A32" s="42" t="s">
        <v>1</v>
      </c>
    </row>
  </sheetData>
  <mergeCells count="35">
    <mergeCell ref="AF3:AG3"/>
    <mergeCell ref="A3:A4"/>
    <mergeCell ref="J3:K3"/>
    <mergeCell ref="L3:M3"/>
    <mergeCell ref="N3:O3"/>
    <mergeCell ref="P3:Q3"/>
    <mergeCell ref="T3:U3"/>
    <mergeCell ref="X3:Y3"/>
    <mergeCell ref="AD3:AE3"/>
    <mergeCell ref="V3:W3"/>
    <mergeCell ref="Z3:AA3"/>
    <mergeCell ref="F3:G3"/>
    <mergeCell ref="D3:E3"/>
    <mergeCell ref="B3:C3"/>
    <mergeCell ref="A1:J1"/>
    <mergeCell ref="AB3:AC3"/>
    <mergeCell ref="H3:I3"/>
    <mergeCell ref="R3:S3"/>
    <mergeCell ref="A17:A18"/>
    <mergeCell ref="H17:I17"/>
    <mergeCell ref="J17:K17"/>
    <mergeCell ref="L17:M17"/>
    <mergeCell ref="N17:O17"/>
    <mergeCell ref="F17:G17"/>
    <mergeCell ref="D17:E17"/>
    <mergeCell ref="B17:C17"/>
    <mergeCell ref="AF17:AG17"/>
    <mergeCell ref="P17:Q17"/>
    <mergeCell ref="R17:S17"/>
    <mergeCell ref="T17:U17"/>
    <mergeCell ref="AB17:AC17"/>
    <mergeCell ref="AD17:AE17"/>
    <mergeCell ref="V17:W17"/>
    <mergeCell ref="X17:Y17"/>
    <mergeCell ref="Z17:AA17"/>
  </mergeCells>
  <hyperlinks>
    <hyperlink ref="A1" location="Index!A1" display="Retour à l'index" xr:uid="{3D19B861-06B6-48E3-B576-DDBB962DC340}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A1111-7DD0-491F-8886-2C0789A45822}">
  <sheetPr>
    <tabColor rgb="FF92D050"/>
  </sheetPr>
  <dimension ref="A1:AG25"/>
  <sheetViews>
    <sheetView showGridLines="0" workbookViewId="0">
      <selection activeCell="C9" sqref="C9"/>
    </sheetView>
  </sheetViews>
  <sheetFormatPr baseColWidth="10" defaultColWidth="10.85546875" defaultRowHeight="12.75" x14ac:dyDescent="0.2"/>
  <cols>
    <col min="1" max="1" width="39.140625" style="17" customWidth="1"/>
    <col min="2" max="2" width="13.5703125" style="17" customWidth="1"/>
    <col min="3" max="3" width="10.85546875" style="17"/>
    <col min="4" max="4" width="13.5703125" style="17" customWidth="1"/>
    <col min="5" max="5" width="10.85546875" style="17"/>
    <col min="6" max="6" width="13.5703125" style="17" customWidth="1"/>
    <col min="7" max="7" width="10.85546875" style="17"/>
    <col min="8" max="8" width="13.5703125" style="17" customWidth="1"/>
    <col min="9" max="9" width="10.85546875" style="17"/>
    <col min="10" max="10" width="13.5703125" style="17" customWidth="1"/>
    <col min="11" max="11" width="10.85546875" style="17"/>
    <col min="12" max="12" width="13.5703125" style="17" customWidth="1"/>
    <col min="13" max="13" width="10.85546875" style="17"/>
    <col min="14" max="14" width="13.5703125" style="17" customWidth="1"/>
    <col min="15" max="15" width="10.85546875" style="17"/>
    <col min="16" max="16" width="13.5703125" style="17" customWidth="1"/>
    <col min="17" max="17" width="10.85546875" style="17"/>
    <col min="18" max="18" width="13.5703125" style="17" customWidth="1"/>
    <col min="19" max="19" width="10.85546875" style="17"/>
    <col min="20" max="20" width="13.5703125" style="17" customWidth="1"/>
    <col min="21" max="21" width="10.85546875" style="17"/>
    <col min="22" max="22" width="13.5703125" style="17" customWidth="1"/>
    <col min="23" max="23" width="10.85546875" style="17"/>
    <col min="24" max="24" width="13.5703125" style="17" customWidth="1"/>
    <col min="25" max="25" width="10.85546875" style="17"/>
    <col min="26" max="26" width="13.5703125" style="17" customWidth="1"/>
    <col min="27" max="27" width="10.85546875" style="17"/>
    <col min="28" max="28" width="13.5703125" style="17" customWidth="1"/>
    <col min="29" max="29" width="10.85546875" style="17"/>
    <col min="30" max="30" width="13.5703125" style="17" customWidth="1"/>
    <col min="31" max="31" width="10.85546875" style="17"/>
    <col min="32" max="32" width="13.5703125" style="17" customWidth="1"/>
    <col min="33" max="16384" width="10.85546875" style="17"/>
  </cols>
  <sheetData>
    <row r="1" spans="1:33" x14ac:dyDescent="0.2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80"/>
      <c r="Q1" s="24"/>
    </row>
    <row r="2" spans="1:33" s="25" customFormat="1" ht="12.75" customHeight="1" x14ac:dyDescent="0.2">
      <c r="A2" s="14" t="s">
        <v>47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AG2" s="18" t="s">
        <v>40</v>
      </c>
    </row>
    <row r="3" spans="1:33" s="15" customFormat="1" ht="12.6" customHeight="1" x14ac:dyDescent="0.2">
      <c r="A3" s="83"/>
      <c r="B3" s="85">
        <v>2025</v>
      </c>
      <c r="C3" s="86"/>
      <c r="D3" s="85">
        <v>2024</v>
      </c>
      <c r="E3" s="86"/>
      <c r="F3" s="85">
        <v>2023</v>
      </c>
      <c r="G3" s="86"/>
      <c r="H3" s="85">
        <v>2022</v>
      </c>
      <c r="I3" s="86"/>
      <c r="J3" s="85">
        <v>2021</v>
      </c>
      <c r="K3" s="86"/>
      <c r="L3" s="85">
        <v>2019</v>
      </c>
      <c r="M3" s="86"/>
      <c r="N3" s="85">
        <v>2017</v>
      </c>
      <c r="O3" s="86"/>
      <c r="P3" s="85">
        <v>2015</v>
      </c>
      <c r="Q3" s="86"/>
      <c r="R3" s="85">
        <v>2014</v>
      </c>
      <c r="S3" s="86"/>
      <c r="T3" s="85">
        <v>2012</v>
      </c>
      <c r="U3" s="86"/>
      <c r="V3" s="85">
        <v>2010</v>
      </c>
      <c r="W3" s="86"/>
      <c r="X3" s="85">
        <v>2008</v>
      </c>
      <c r="Y3" s="86"/>
      <c r="Z3" s="85">
        <v>2006</v>
      </c>
      <c r="AA3" s="86"/>
      <c r="AB3" s="85">
        <v>2004</v>
      </c>
      <c r="AC3" s="86"/>
      <c r="AD3" s="85">
        <v>2002</v>
      </c>
      <c r="AE3" s="86"/>
      <c r="AF3" s="87">
        <v>2000</v>
      </c>
      <c r="AG3" s="88"/>
    </row>
    <row r="4" spans="1:33" s="46" customFormat="1" ht="22.5" x14ac:dyDescent="0.2">
      <c r="A4" s="84"/>
      <c r="B4" s="58" t="s">
        <v>15</v>
      </c>
      <c r="C4" s="59" t="s">
        <v>0</v>
      </c>
      <c r="D4" s="58" t="s">
        <v>15</v>
      </c>
      <c r="E4" s="59" t="s">
        <v>0</v>
      </c>
      <c r="F4" s="58" t="s">
        <v>15</v>
      </c>
      <c r="G4" s="59" t="s">
        <v>0</v>
      </c>
      <c r="H4" s="58" t="s">
        <v>15</v>
      </c>
      <c r="I4" s="59" t="s">
        <v>0</v>
      </c>
      <c r="J4" s="58" t="s">
        <v>15</v>
      </c>
      <c r="K4" s="59" t="s">
        <v>0</v>
      </c>
      <c r="L4" s="58" t="s">
        <v>15</v>
      </c>
      <c r="M4" s="59" t="s">
        <v>0</v>
      </c>
      <c r="N4" s="58" t="s">
        <v>15</v>
      </c>
      <c r="O4" s="59" t="s">
        <v>0</v>
      </c>
      <c r="P4" s="58" t="s">
        <v>15</v>
      </c>
      <c r="Q4" s="59" t="s">
        <v>0</v>
      </c>
      <c r="R4" s="58" t="s">
        <v>15</v>
      </c>
      <c r="S4" s="59" t="s">
        <v>0</v>
      </c>
      <c r="T4" s="58" t="s">
        <v>15</v>
      </c>
      <c r="U4" s="59" t="s">
        <v>0</v>
      </c>
      <c r="V4" s="58" t="s">
        <v>15</v>
      </c>
      <c r="W4" s="59" t="s">
        <v>0</v>
      </c>
      <c r="X4" s="58" t="s">
        <v>15</v>
      </c>
      <c r="Y4" s="59" t="s">
        <v>0</v>
      </c>
      <c r="Z4" s="58" t="s">
        <v>15</v>
      </c>
      <c r="AA4" s="59" t="s">
        <v>0</v>
      </c>
      <c r="AB4" s="58" t="s">
        <v>15</v>
      </c>
      <c r="AC4" s="59" t="s">
        <v>0</v>
      </c>
      <c r="AD4" s="58" t="s">
        <v>15</v>
      </c>
      <c r="AE4" s="59" t="s">
        <v>0</v>
      </c>
      <c r="AF4" s="58" t="s">
        <v>15</v>
      </c>
      <c r="AG4" s="60" t="s">
        <v>0</v>
      </c>
    </row>
    <row r="5" spans="1:33" s="46" customFormat="1" ht="11.25" x14ac:dyDescent="0.2">
      <c r="A5" s="54" t="s">
        <v>18</v>
      </c>
      <c r="B5" s="55">
        <f t="shared" ref="B5:D5" si="0">SUM(B6:B8)</f>
        <v>1142.1999999999998</v>
      </c>
      <c r="C5" s="56">
        <f>SUM(C6:C8)</f>
        <v>100</v>
      </c>
      <c r="D5" s="55">
        <f t="shared" si="0"/>
        <v>1155.2</v>
      </c>
      <c r="E5" s="56">
        <f>SUM(E6:E8)</f>
        <v>100</v>
      </c>
      <c r="F5" s="55">
        <f t="shared" ref="F5:H5" si="1">SUM(F6:F8)</f>
        <v>1166.3000000000002</v>
      </c>
      <c r="G5" s="56">
        <f>SUM(G6:G8)</f>
        <v>99.999999999999986</v>
      </c>
      <c r="H5" s="55">
        <f t="shared" si="1"/>
        <v>1143.0999999999999</v>
      </c>
      <c r="I5" s="56">
        <f>SUM(I6:I8)</f>
        <v>100</v>
      </c>
      <c r="J5" s="55">
        <f t="shared" ref="J5" si="2">SUM(J6:J8)</f>
        <v>1094.5999999999999</v>
      </c>
      <c r="K5" s="56">
        <f t="shared" ref="K5" si="3">SUM(K6:K8)</f>
        <v>100</v>
      </c>
      <c r="L5" s="55">
        <f t="shared" ref="L5" si="4">SUM(L6:L8)</f>
        <v>1040.5999999999999</v>
      </c>
      <c r="M5" s="56">
        <f t="shared" ref="M5" si="5">SUM(M6:M8)</f>
        <v>100.00000000000001</v>
      </c>
      <c r="N5" s="55">
        <f t="shared" ref="N5" si="6">SUM(N6:N8)</f>
        <v>875.1</v>
      </c>
      <c r="O5" s="56">
        <f t="shared" ref="O5" si="7">SUM(O6:O8)</f>
        <v>100.00000000000001</v>
      </c>
      <c r="P5" s="55">
        <f t="shared" ref="P5" si="8">SUM(P6:P8)</f>
        <v>909.4</v>
      </c>
      <c r="Q5" s="56">
        <f t="shared" ref="Q5" si="9">SUM(Q6:Q8)</f>
        <v>100</v>
      </c>
      <c r="R5" s="55">
        <f t="shared" ref="R5" si="10">SUM(R6:R8)</f>
        <v>896.8</v>
      </c>
      <c r="S5" s="56">
        <f t="shared" ref="S5" si="11">SUM(S6:S8)</f>
        <v>100</v>
      </c>
      <c r="T5" s="55">
        <f t="shared" ref="T5" si="12">SUM(T6:T8)</f>
        <v>780.60000000000014</v>
      </c>
      <c r="U5" s="56">
        <f t="shared" ref="U5" si="13">SUM(U6:U8)</f>
        <v>99.999999999999986</v>
      </c>
      <c r="V5" s="55">
        <f t="shared" ref="V5" si="14">SUM(V6:V8)</f>
        <v>718.6</v>
      </c>
      <c r="W5" s="56">
        <f t="shared" ref="W5" si="15">SUM(W6:W8)</f>
        <v>100</v>
      </c>
      <c r="X5" s="55">
        <f t="shared" ref="X5" si="16">SUM(X6:X8)</f>
        <v>809.4</v>
      </c>
      <c r="Y5" s="56">
        <f t="shared" ref="Y5" si="17">SUM(Y6:Y8)</f>
        <v>100</v>
      </c>
      <c r="Z5" s="55">
        <f t="shared" ref="Z5" si="18">SUM(Z6:Z8)</f>
        <v>797.5</v>
      </c>
      <c r="AA5" s="56">
        <f t="shared" ref="AA5" si="19">SUM(AA6:AA8)</f>
        <v>100</v>
      </c>
      <c r="AB5" s="55">
        <f t="shared" ref="AB5" si="20">SUM(AB6:AB8)</f>
        <v>807.6</v>
      </c>
      <c r="AC5" s="56">
        <f t="shared" ref="AC5" si="21">SUM(AC6:AC8)</f>
        <v>100</v>
      </c>
      <c r="AD5" s="55">
        <f t="shared" ref="AD5" si="22">SUM(AD6:AD8)</f>
        <v>803.4</v>
      </c>
      <c r="AE5" s="56">
        <f t="shared" ref="AE5" si="23">SUM(AE6:AE8)</f>
        <v>100</v>
      </c>
      <c r="AF5" s="55">
        <f t="shared" ref="AF5" si="24">SUM(AF6:AF8)</f>
        <v>861.6</v>
      </c>
      <c r="AG5" s="56">
        <f t="shared" ref="AG5" si="25">SUM(AG6:AG8)</f>
        <v>100</v>
      </c>
    </row>
    <row r="6" spans="1:33" s="46" customFormat="1" ht="11.25" x14ac:dyDescent="0.2">
      <c r="A6" s="22" t="s">
        <v>6</v>
      </c>
      <c r="B6" s="23">
        <v>855.59999999999991</v>
      </c>
      <c r="C6" s="51">
        <f>B6/B5*100</f>
        <v>74.908072141481355</v>
      </c>
      <c r="D6" s="23">
        <v>852.4</v>
      </c>
      <c r="E6" s="51">
        <f>D6/D5*100</f>
        <v>73.788088642659275</v>
      </c>
      <c r="F6" s="23">
        <v>848.7</v>
      </c>
      <c r="G6" s="51">
        <f>F6/F5*100</f>
        <v>72.76858441224384</v>
      </c>
      <c r="H6" s="23">
        <v>824.4</v>
      </c>
      <c r="I6" s="51">
        <f>H6/H5*100</f>
        <v>72.119674569154057</v>
      </c>
      <c r="J6" s="23">
        <v>770.5</v>
      </c>
      <c r="K6" s="51">
        <f>J6/J5*100</f>
        <v>70.391010414763386</v>
      </c>
      <c r="L6" s="23">
        <v>695.5</v>
      </c>
      <c r="M6" s="51">
        <f>L6/L5*100</f>
        <v>66.83644051508746</v>
      </c>
      <c r="N6" s="23">
        <v>566.6</v>
      </c>
      <c r="O6" s="51">
        <f>N6/N5*100</f>
        <v>64.746886070163413</v>
      </c>
      <c r="P6" s="23">
        <v>574</v>
      </c>
      <c r="Q6" s="51">
        <f>P6/P5*100</f>
        <v>63.118539696503198</v>
      </c>
      <c r="R6" s="23">
        <v>562.4</v>
      </c>
      <c r="S6" s="51">
        <f>R6/R5*100</f>
        <v>62.711864406779661</v>
      </c>
      <c r="T6" s="23">
        <v>485.1</v>
      </c>
      <c r="U6" s="51">
        <f>T6/T5*100</f>
        <v>62.144504227517281</v>
      </c>
      <c r="V6" s="23">
        <v>471.1</v>
      </c>
      <c r="W6" s="51">
        <f>V6/V5*100</f>
        <v>65.558029501809074</v>
      </c>
      <c r="X6" s="23">
        <v>530.9</v>
      </c>
      <c r="Y6" s="51">
        <f>X6/X5*100</f>
        <v>65.591796392389426</v>
      </c>
      <c r="Z6" s="23">
        <v>475.3</v>
      </c>
      <c r="AA6" s="51">
        <f>Z6/Z5*100</f>
        <v>59.598746081504707</v>
      </c>
      <c r="AB6" s="23">
        <v>499.9</v>
      </c>
      <c r="AC6" s="51">
        <f>AB6/AB5*100</f>
        <v>61.899455175829608</v>
      </c>
      <c r="AD6" s="23">
        <v>488.5</v>
      </c>
      <c r="AE6" s="51">
        <f>AD6/AD5*100</f>
        <v>60.804082648742842</v>
      </c>
      <c r="AF6" s="23">
        <v>398.1</v>
      </c>
      <c r="AG6" s="51">
        <f>AF6/AF5*100</f>
        <v>46.204735376044567</v>
      </c>
    </row>
    <row r="7" spans="1:33" s="46" customFormat="1" ht="11.25" x14ac:dyDescent="0.2">
      <c r="A7" s="22" t="s">
        <v>7</v>
      </c>
      <c r="B7" s="23">
        <v>57.6</v>
      </c>
      <c r="C7" s="51">
        <f>B7/B5*100</f>
        <v>5.0428996673087036</v>
      </c>
      <c r="D7" s="23">
        <v>62.7</v>
      </c>
      <c r="E7" s="51">
        <f>D7/D5*100</f>
        <v>5.427631578947369</v>
      </c>
      <c r="F7" s="23">
        <v>58.2</v>
      </c>
      <c r="G7" s="51">
        <f>F7/F5*100</f>
        <v>4.9901397582097227</v>
      </c>
      <c r="H7" s="23">
        <v>53.8</v>
      </c>
      <c r="I7" s="51">
        <f>H7/H5*100</f>
        <v>4.7064998687778852</v>
      </c>
      <c r="J7" s="23">
        <v>55.5</v>
      </c>
      <c r="K7" s="51">
        <f>J7/J5*100</f>
        <v>5.0703453316279923</v>
      </c>
      <c r="L7" s="23">
        <v>49.6</v>
      </c>
      <c r="M7" s="51">
        <f>L7/L5*100</f>
        <v>4.766480876417452</v>
      </c>
      <c r="N7" s="23">
        <v>43.9</v>
      </c>
      <c r="O7" s="51">
        <f>N7/N5*100</f>
        <v>5.0165695349102961</v>
      </c>
      <c r="P7" s="23">
        <v>44.5</v>
      </c>
      <c r="Q7" s="51">
        <f>P7/P5*100</f>
        <v>4.8933362656696726</v>
      </c>
      <c r="R7" s="23">
        <v>37.799999999999997</v>
      </c>
      <c r="S7" s="51">
        <f>R7/R5*100</f>
        <v>4.214986619090098</v>
      </c>
      <c r="T7" s="23">
        <v>32.700000000000003</v>
      </c>
      <c r="U7" s="51">
        <f>T7/T5*100</f>
        <v>4.1890853189853958</v>
      </c>
      <c r="V7" s="23">
        <v>34.1</v>
      </c>
      <c r="W7" s="51">
        <f>V7/V5*100</f>
        <v>4.7453381575285283</v>
      </c>
      <c r="X7" s="23">
        <v>48.5</v>
      </c>
      <c r="Y7" s="51">
        <f>X7/X5*100</f>
        <v>5.9920929083271561</v>
      </c>
      <c r="Z7" s="23">
        <v>36.5</v>
      </c>
      <c r="AA7" s="51">
        <f>Z7/Z5*100</f>
        <v>4.5768025078369901</v>
      </c>
      <c r="AB7" s="23">
        <v>56.6</v>
      </c>
      <c r="AC7" s="51">
        <f>AB7/AB5*100</f>
        <v>7.008420009905894</v>
      </c>
      <c r="AD7" s="23">
        <v>53.9</v>
      </c>
      <c r="AE7" s="51">
        <f>AD7/AD5*100</f>
        <v>6.7089868060741855</v>
      </c>
      <c r="AF7" s="23">
        <v>85.2</v>
      </c>
      <c r="AG7" s="51">
        <f>AF7/AF5*100</f>
        <v>9.8885793871866294</v>
      </c>
    </row>
    <row r="8" spans="1:33" s="46" customFormat="1" ht="11.25" x14ac:dyDescent="0.2">
      <c r="A8" s="20" t="s">
        <v>8</v>
      </c>
      <c r="B8" s="21">
        <v>229</v>
      </c>
      <c r="C8" s="53">
        <f>B8/B5*100</f>
        <v>20.049028191209949</v>
      </c>
      <c r="D8" s="21">
        <v>240.1</v>
      </c>
      <c r="E8" s="53">
        <f>D8/D5*100</f>
        <v>20.784279778393351</v>
      </c>
      <c r="F8" s="21">
        <v>259.40000000000003</v>
      </c>
      <c r="G8" s="53">
        <f>F8/F5*100</f>
        <v>22.241275829546428</v>
      </c>
      <c r="H8" s="21">
        <v>264.89999999999998</v>
      </c>
      <c r="I8" s="53">
        <f>H8/H5*100</f>
        <v>23.17382556206806</v>
      </c>
      <c r="J8" s="21">
        <v>268.60000000000002</v>
      </c>
      <c r="K8" s="53">
        <f>J8/J5*100</f>
        <v>24.538644253608627</v>
      </c>
      <c r="L8" s="21">
        <v>295.5</v>
      </c>
      <c r="M8" s="53">
        <f>L8/L5*100</f>
        <v>28.397078608495104</v>
      </c>
      <c r="N8" s="21">
        <v>264.60000000000002</v>
      </c>
      <c r="O8" s="53">
        <f>N8/N5*100</f>
        <v>30.236544394926295</v>
      </c>
      <c r="P8" s="21">
        <v>290.89999999999998</v>
      </c>
      <c r="Q8" s="53">
        <f>P8/P5*100</f>
        <v>31.988124037827138</v>
      </c>
      <c r="R8" s="21">
        <v>296.59999999999997</v>
      </c>
      <c r="S8" s="53">
        <f>R8/R5*100</f>
        <v>33.073148974130241</v>
      </c>
      <c r="T8" s="21">
        <v>262.8</v>
      </c>
      <c r="U8" s="53">
        <f>T8/T5*100</f>
        <v>33.666410453497306</v>
      </c>
      <c r="V8" s="21">
        <v>213.4</v>
      </c>
      <c r="W8" s="53">
        <f>V8/V5*100</f>
        <v>29.696632340662397</v>
      </c>
      <c r="X8" s="21">
        <v>230</v>
      </c>
      <c r="Y8" s="53">
        <f>X8/X5*100</f>
        <v>28.416110699283418</v>
      </c>
      <c r="Z8" s="21">
        <v>285.7</v>
      </c>
      <c r="AA8" s="53">
        <f>Z8/Z5*100</f>
        <v>35.824451410658305</v>
      </c>
      <c r="AB8" s="21">
        <v>251.1</v>
      </c>
      <c r="AC8" s="53">
        <f>AB8/AB5*100</f>
        <v>31.092124814264487</v>
      </c>
      <c r="AD8" s="21">
        <v>261</v>
      </c>
      <c r="AE8" s="53">
        <f>AD8/AD5*100</f>
        <v>32.486930545182972</v>
      </c>
      <c r="AF8" s="21">
        <v>378.3</v>
      </c>
      <c r="AG8" s="53">
        <f>AF8/AF5*100</f>
        <v>43.906685236768801</v>
      </c>
    </row>
    <row r="10" spans="1:33" x14ac:dyDescent="0.2">
      <c r="A10" s="83"/>
      <c r="B10" s="85">
        <v>2025</v>
      </c>
      <c r="C10" s="86"/>
      <c r="D10" s="85">
        <v>2024</v>
      </c>
      <c r="E10" s="86"/>
      <c r="F10" s="85">
        <v>2023</v>
      </c>
      <c r="G10" s="86"/>
      <c r="H10" s="85">
        <v>2022</v>
      </c>
      <c r="I10" s="86"/>
      <c r="J10" s="85">
        <v>2021</v>
      </c>
      <c r="K10" s="86"/>
      <c r="L10" s="85">
        <v>2019</v>
      </c>
      <c r="M10" s="86"/>
      <c r="N10" s="85">
        <v>2017</v>
      </c>
      <c r="O10" s="86"/>
      <c r="P10" s="85">
        <v>2015</v>
      </c>
      <c r="Q10" s="86"/>
      <c r="R10" s="85">
        <v>2014</v>
      </c>
      <c r="S10" s="86"/>
      <c r="T10" s="85">
        <v>2012</v>
      </c>
      <c r="U10" s="86"/>
      <c r="V10" s="85">
        <v>2010</v>
      </c>
      <c r="W10" s="86"/>
      <c r="X10" s="85">
        <v>2008</v>
      </c>
      <c r="Y10" s="86"/>
      <c r="Z10" s="85">
        <v>2006</v>
      </c>
      <c r="AA10" s="86"/>
      <c r="AB10" s="85">
        <v>2004</v>
      </c>
      <c r="AC10" s="86"/>
      <c r="AD10" s="85">
        <v>2002</v>
      </c>
      <c r="AE10" s="86"/>
      <c r="AF10" s="87">
        <v>2000</v>
      </c>
      <c r="AG10" s="88"/>
    </row>
    <row r="11" spans="1:33" ht="22.5" x14ac:dyDescent="0.2">
      <c r="A11" s="84"/>
      <c r="B11" s="33" t="s">
        <v>12</v>
      </c>
      <c r="C11" s="43" t="s">
        <v>0</v>
      </c>
      <c r="D11" s="33" t="s">
        <v>12</v>
      </c>
      <c r="E11" s="43" t="s">
        <v>0</v>
      </c>
      <c r="F11" s="33" t="s">
        <v>12</v>
      </c>
      <c r="G11" s="43" t="s">
        <v>0</v>
      </c>
      <c r="H11" s="33" t="s">
        <v>12</v>
      </c>
      <c r="I11" s="43" t="s">
        <v>0</v>
      </c>
      <c r="J11" s="33" t="s">
        <v>12</v>
      </c>
      <c r="K11" s="43" t="s">
        <v>0</v>
      </c>
      <c r="L11" s="33" t="s">
        <v>12</v>
      </c>
      <c r="M11" s="43" t="s">
        <v>0</v>
      </c>
      <c r="N11" s="33" t="s">
        <v>12</v>
      </c>
      <c r="O11" s="43" t="s">
        <v>0</v>
      </c>
      <c r="P11" s="33" t="s">
        <v>12</v>
      </c>
      <c r="Q11" s="43" t="s">
        <v>0</v>
      </c>
      <c r="R11" s="33" t="s">
        <v>12</v>
      </c>
      <c r="S11" s="43" t="s">
        <v>0</v>
      </c>
      <c r="T11" s="33" t="s">
        <v>12</v>
      </c>
      <c r="U11" s="43" t="s">
        <v>0</v>
      </c>
      <c r="V11" s="33" t="s">
        <v>12</v>
      </c>
      <c r="W11" s="43" t="s">
        <v>0</v>
      </c>
      <c r="X11" s="33" t="s">
        <v>12</v>
      </c>
      <c r="Y11" s="43" t="s">
        <v>0</v>
      </c>
      <c r="Z11" s="33" t="s">
        <v>12</v>
      </c>
      <c r="AA11" s="43" t="s">
        <v>0</v>
      </c>
      <c r="AB11" s="33" t="s">
        <v>12</v>
      </c>
      <c r="AC11" s="43" t="s">
        <v>0</v>
      </c>
      <c r="AD11" s="33" t="s">
        <v>12</v>
      </c>
      <c r="AE11" s="43" t="s">
        <v>0</v>
      </c>
      <c r="AF11" s="33" t="s">
        <v>12</v>
      </c>
      <c r="AG11" s="44" t="s">
        <v>0</v>
      </c>
    </row>
    <row r="12" spans="1:33" x14ac:dyDescent="0.2">
      <c r="A12" s="54" t="s">
        <v>18</v>
      </c>
      <c r="B12" s="55">
        <f t="shared" ref="B12:D12" si="26">SUM(B13:B15)</f>
        <v>2219</v>
      </c>
      <c r="C12" s="56">
        <f>SUM(C13:C15)</f>
        <v>100</v>
      </c>
      <c r="D12" s="55">
        <f t="shared" si="26"/>
        <v>2252</v>
      </c>
      <c r="E12" s="56">
        <f>SUM(E13:E15)</f>
        <v>100</v>
      </c>
      <c r="F12" s="55">
        <f t="shared" ref="F12:H12" si="27">SUM(F13:F15)</f>
        <v>2355</v>
      </c>
      <c r="G12" s="56">
        <f>SUM(G13:G15)</f>
        <v>100.00000000000001</v>
      </c>
      <c r="H12" s="55">
        <f t="shared" si="27"/>
        <v>2277</v>
      </c>
      <c r="I12" s="56">
        <f>SUM(I13:I15)</f>
        <v>99.999999999999986</v>
      </c>
      <c r="J12" s="55">
        <f t="shared" ref="J12" si="28">SUM(J13:J15)</f>
        <v>2184</v>
      </c>
      <c r="K12" s="56">
        <f t="shared" ref="K12" si="29">SUM(K13:K15)</f>
        <v>100</v>
      </c>
      <c r="L12" s="55">
        <f t="shared" ref="L12" si="30">SUM(L13:L15)</f>
        <v>2078</v>
      </c>
      <c r="M12" s="56">
        <f t="shared" ref="M12" si="31">SUM(M13:M15)</f>
        <v>100</v>
      </c>
      <c r="N12" s="55">
        <f t="shared" ref="N12" si="32">SUM(N13:N15)</f>
        <v>1825</v>
      </c>
      <c r="O12" s="56">
        <f t="shared" ref="O12" si="33">SUM(O13:O15)</f>
        <v>100</v>
      </c>
      <c r="P12" s="55">
        <f t="shared" ref="P12" si="34">SUM(P13:P15)</f>
        <v>1857</v>
      </c>
      <c r="Q12" s="56">
        <f t="shared" ref="Q12" si="35">SUM(Q13:Q15)</f>
        <v>100.00000000000001</v>
      </c>
      <c r="R12" s="55">
        <f t="shared" ref="R12" si="36">SUM(R13:R15)</f>
        <v>1832</v>
      </c>
      <c r="S12" s="56">
        <f t="shared" ref="S12" si="37">SUM(S13:S15)</f>
        <v>100</v>
      </c>
      <c r="T12" s="55">
        <f t="shared" ref="T12" si="38">SUM(T13:T15)</f>
        <v>1560</v>
      </c>
      <c r="U12" s="56">
        <f t="shared" ref="U12" si="39">SUM(U13:U15)</f>
        <v>100</v>
      </c>
      <c r="V12" s="55">
        <f t="shared" ref="V12" si="40">SUM(V13:V15)</f>
        <v>1483</v>
      </c>
      <c r="W12" s="56">
        <f t="shared" ref="W12" si="41">SUM(W13:W15)</f>
        <v>100</v>
      </c>
      <c r="X12" s="55">
        <f t="shared" ref="X12" si="42">SUM(X13:X15)</f>
        <v>1576</v>
      </c>
      <c r="Y12" s="56">
        <f t="shared" ref="Y12" si="43">SUM(Y13:Y15)</f>
        <v>100</v>
      </c>
      <c r="Z12" s="55">
        <f t="shared" ref="Z12" si="44">SUM(Z13:Z15)</f>
        <v>1546</v>
      </c>
      <c r="AA12" s="56">
        <f t="shared" ref="AA12" si="45">SUM(AA13:AA15)</f>
        <v>100</v>
      </c>
      <c r="AB12" s="55">
        <f t="shared" ref="AB12" si="46">SUM(AB13:AB15)</f>
        <v>1595</v>
      </c>
      <c r="AC12" s="56">
        <f t="shared" ref="AC12" si="47">SUM(AC13:AC15)</f>
        <v>99.999999999999986</v>
      </c>
      <c r="AD12" s="55">
        <f t="shared" ref="AD12" si="48">SUM(AD13:AD15)</f>
        <v>1633</v>
      </c>
      <c r="AE12" s="56">
        <f t="shared" ref="AE12" si="49">SUM(AE13:AE15)</f>
        <v>100</v>
      </c>
      <c r="AF12" s="55">
        <f t="shared" ref="AF12" si="50">SUM(AF13:AF15)</f>
        <v>1530</v>
      </c>
      <c r="AG12" s="56">
        <f t="shared" ref="AG12" si="51">SUM(AG13:AG15)</f>
        <v>100</v>
      </c>
    </row>
    <row r="13" spans="1:33" x14ac:dyDescent="0.2">
      <c r="A13" s="22" t="s">
        <v>6</v>
      </c>
      <c r="B13" s="23">
        <v>1726</v>
      </c>
      <c r="C13" s="51">
        <f>B13/B12*100</f>
        <v>77.782785038305548</v>
      </c>
      <c r="D13" s="23">
        <v>1744</v>
      </c>
      <c r="E13" s="51">
        <f>D13/D12*100</f>
        <v>77.442273534635873</v>
      </c>
      <c r="F13" s="23">
        <v>1808</v>
      </c>
      <c r="G13" s="51">
        <f>F13/F12*100</f>
        <v>76.772823779193217</v>
      </c>
      <c r="H13" s="23">
        <v>1739</v>
      </c>
      <c r="I13" s="51">
        <f>H13/H12*100</f>
        <v>76.372419850680714</v>
      </c>
      <c r="J13" s="23">
        <v>1653</v>
      </c>
      <c r="K13" s="51">
        <f>J13/J12*100</f>
        <v>75.686813186813183</v>
      </c>
      <c r="L13" s="23">
        <v>1514</v>
      </c>
      <c r="M13" s="51">
        <f>L13/L12*100</f>
        <v>72.858517805582295</v>
      </c>
      <c r="N13" s="23">
        <v>1286</v>
      </c>
      <c r="O13" s="51">
        <f>N13/N12*100</f>
        <v>70.465753424657535</v>
      </c>
      <c r="P13" s="23">
        <v>1303</v>
      </c>
      <c r="Q13" s="51">
        <f>P13/P12*100</f>
        <v>70.166935918147558</v>
      </c>
      <c r="R13" s="23">
        <v>1291</v>
      </c>
      <c r="S13" s="51">
        <f>R13/R12*100</f>
        <v>70.469432314410483</v>
      </c>
      <c r="T13" s="23">
        <v>1114</v>
      </c>
      <c r="U13" s="51">
        <f>T13/T12*100</f>
        <v>71.410256410256409</v>
      </c>
      <c r="V13" s="23">
        <v>1110</v>
      </c>
      <c r="W13" s="51">
        <f>V13/V12*100</f>
        <v>74.848280512474716</v>
      </c>
      <c r="X13" s="23">
        <v>1184</v>
      </c>
      <c r="Y13" s="51">
        <f>X13/X12*100</f>
        <v>75.126903553299499</v>
      </c>
      <c r="Z13" s="23">
        <v>1072</v>
      </c>
      <c r="AA13" s="51">
        <f>Z13/Z12*100</f>
        <v>69.340232858990944</v>
      </c>
      <c r="AB13" s="23">
        <v>1103</v>
      </c>
      <c r="AC13" s="51">
        <f>AB13/AB12*100</f>
        <v>69.153605015673975</v>
      </c>
      <c r="AD13" s="23">
        <v>1066</v>
      </c>
      <c r="AE13" s="51">
        <f>AD13/AD12*100</f>
        <v>65.278628291488062</v>
      </c>
      <c r="AF13" s="23">
        <v>861</v>
      </c>
      <c r="AG13" s="51">
        <f>AF13/AF12*100</f>
        <v>56.274509803921568</v>
      </c>
    </row>
    <row r="14" spans="1:33" x14ac:dyDescent="0.2">
      <c r="A14" s="22" t="s">
        <v>7</v>
      </c>
      <c r="B14" s="23">
        <v>134</v>
      </c>
      <c r="C14" s="51">
        <f>B14/B12*100</f>
        <v>6.0387561964849032</v>
      </c>
      <c r="D14" s="23">
        <v>136</v>
      </c>
      <c r="E14" s="51">
        <f>D14/D12*100</f>
        <v>6.0390763765541742</v>
      </c>
      <c r="F14" s="23">
        <v>145</v>
      </c>
      <c r="G14" s="51">
        <f>F14/F12*100</f>
        <v>6.1571125265392785</v>
      </c>
      <c r="H14" s="23">
        <v>131</v>
      </c>
      <c r="I14" s="51">
        <f>H14/H12*100</f>
        <v>5.7531840140535788</v>
      </c>
      <c r="J14" s="23">
        <v>126</v>
      </c>
      <c r="K14" s="51">
        <f>J14/J12*100</f>
        <v>5.7692307692307692</v>
      </c>
      <c r="L14" s="23">
        <v>125</v>
      </c>
      <c r="M14" s="51">
        <f>L14/L12*100</f>
        <v>6.0153994225216554</v>
      </c>
      <c r="N14" s="23">
        <v>134</v>
      </c>
      <c r="O14" s="51">
        <f>N14/N12*100</f>
        <v>7.3424657534246585</v>
      </c>
      <c r="P14" s="23">
        <v>121</v>
      </c>
      <c r="Q14" s="51">
        <f>P14/P12*100</f>
        <v>6.5158858373721058</v>
      </c>
      <c r="R14" s="23">
        <v>89</v>
      </c>
      <c r="S14" s="51">
        <f>R14/R12*100</f>
        <v>4.8580786026200879</v>
      </c>
      <c r="T14" s="23">
        <v>77</v>
      </c>
      <c r="U14" s="51">
        <f>T14/T12*100</f>
        <v>4.9358974358974361</v>
      </c>
      <c r="V14" s="23">
        <v>74</v>
      </c>
      <c r="W14" s="51">
        <f>V14/V12*100</f>
        <v>4.9898853674983146</v>
      </c>
      <c r="X14" s="23">
        <v>92</v>
      </c>
      <c r="Y14" s="51">
        <f>X14/X12*100</f>
        <v>5.8375634517766501</v>
      </c>
      <c r="Z14" s="23">
        <v>72</v>
      </c>
      <c r="AA14" s="51">
        <f>Z14/Z12*100</f>
        <v>4.6571798188874514</v>
      </c>
      <c r="AB14" s="23">
        <v>122</v>
      </c>
      <c r="AC14" s="51">
        <f>AB14/AB12*100</f>
        <v>7.6489028213166135</v>
      </c>
      <c r="AD14" s="23">
        <v>119</v>
      </c>
      <c r="AE14" s="51">
        <f>AD14/AD12*100</f>
        <v>7.2872014696876919</v>
      </c>
      <c r="AF14" s="23">
        <v>136</v>
      </c>
      <c r="AG14" s="51">
        <f>AF14/AF12*100</f>
        <v>8.8888888888888893</v>
      </c>
    </row>
    <row r="15" spans="1:33" x14ac:dyDescent="0.2">
      <c r="A15" s="20" t="s">
        <v>8</v>
      </c>
      <c r="B15" s="21">
        <v>359</v>
      </c>
      <c r="C15" s="53">
        <f>B15/B12*100</f>
        <v>16.178458765209555</v>
      </c>
      <c r="D15" s="21">
        <v>372</v>
      </c>
      <c r="E15" s="53">
        <f>D15/D12*100</f>
        <v>16.518650088809945</v>
      </c>
      <c r="F15" s="21">
        <v>402</v>
      </c>
      <c r="G15" s="53">
        <f>F15/F12*100</f>
        <v>17.070063694267514</v>
      </c>
      <c r="H15" s="21">
        <v>407</v>
      </c>
      <c r="I15" s="53">
        <f>H15/H12*100</f>
        <v>17.874396135265698</v>
      </c>
      <c r="J15" s="21">
        <v>405</v>
      </c>
      <c r="K15" s="53">
        <f>J15/J12*100</f>
        <v>18.543956043956044</v>
      </c>
      <c r="L15" s="21">
        <v>439</v>
      </c>
      <c r="M15" s="53">
        <f>L15/L12*100</f>
        <v>21.126082771896055</v>
      </c>
      <c r="N15" s="21">
        <v>405</v>
      </c>
      <c r="O15" s="53">
        <f>N15/N12*100</f>
        <v>22.19178082191781</v>
      </c>
      <c r="P15" s="21">
        <v>433</v>
      </c>
      <c r="Q15" s="53">
        <f>P15/P12*100</f>
        <v>23.317178244480345</v>
      </c>
      <c r="R15" s="21">
        <v>452</v>
      </c>
      <c r="S15" s="53">
        <f>R15/R12*100</f>
        <v>24.672489082969431</v>
      </c>
      <c r="T15" s="21">
        <v>369</v>
      </c>
      <c r="U15" s="53">
        <f>T15/T12*100</f>
        <v>23.653846153846153</v>
      </c>
      <c r="V15" s="21">
        <v>299</v>
      </c>
      <c r="W15" s="53">
        <f>V15/V12*100</f>
        <v>20.161834120026974</v>
      </c>
      <c r="X15" s="21">
        <v>300</v>
      </c>
      <c r="Y15" s="53">
        <f>X15/X12*100</f>
        <v>19.035532994923855</v>
      </c>
      <c r="Z15" s="21">
        <v>402</v>
      </c>
      <c r="AA15" s="53">
        <f>Z15/Z12*100</f>
        <v>26.002587322121606</v>
      </c>
      <c r="AB15" s="21">
        <v>370</v>
      </c>
      <c r="AC15" s="53">
        <f>AB15/AB12*100</f>
        <v>23.197492163009404</v>
      </c>
      <c r="AD15" s="21">
        <v>448</v>
      </c>
      <c r="AE15" s="53">
        <f>AD15/AD12*100</f>
        <v>27.434170238824251</v>
      </c>
      <c r="AF15" s="21">
        <v>533</v>
      </c>
      <c r="AG15" s="53">
        <f>AF15/AF12*100</f>
        <v>34.83660130718954</v>
      </c>
    </row>
    <row r="17" spans="1:5" x14ac:dyDescent="0.2">
      <c r="A17" s="42" t="s">
        <v>17</v>
      </c>
    </row>
    <row r="18" spans="1:5" x14ac:dyDescent="0.2">
      <c r="A18" s="42" t="s">
        <v>1</v>
      </c>
    </row>
    <row r="22" spans="1:5" x14ac:dyDescent="0.2">
      <c r="B22"/>
      <c r="C22"/>
      <c r="D22"/>
      <c r="E22"/>
    </row>
    <row r="23" spans="1:5" x14ac:dyDescent="0.2">
      <c r="B23"/>
      <c r="C23"/>
      <c r="D23"/>
      <c r="E23"/>
    </row>
    <row r="24" spans="1:5" x14ac:dyDescent="0.2">
      <c r="B24"/>
      <c r="C24"/>
      <c r="D24"/>
      <c r="E24"/>
    </row>
    <row r="25" spans="1:5" x14ac:dyDescent="0.2">
      <c r="B25"/>
      <c r="C25"/>
      <c r="D25"/>
      <c r="E25"/>
    </row>
  </sheetData>
  <mergeCells count="35">
    <mergeCell ref="AD3:AE3"/>
    <mergeCell ref="P3:Q3"/>
    <mergeCell ref="A1:J1"/>
    <mergeCell ref="A3:A4"/>
    <mergeCell ref="J3:K3"/>
    <mergeCell ref="L3:M3"/>
    <mergeCell ref="N3:O3"/>
    <mergeCell ref="H3:I3"/>
    <mergeCell ref="F3:G3"/>
    <mergeCell ref="D3:E3"/>
    <mergeCell ref="B3:C3"/>
    <mergeCell ref="P10:Q10"/>
    <mergeCell ref="T3:U3"/>
    <mergeCell ref="Z3:AA3"/>
    <mergeCell ref="AB3:AC3"/>
    <mergeCell ref="AF3:AG3"/>
    <mergeCell ref="AD10:AE10"/>
    <mergeCell ref="AF10:AG10"/>
    <mergeCell ref="R10:S10"/>
    <mergeCell ref="T10:U10"/>
    <mergeCell ref="V10:W10"/>
    <mergeCell ref="X10:Y10"/>
    <mergeCell ref="Z10:AA10"/>
    <mergeCell ref="AB10:AC10"/>
    <mergeCell ref="R3:S3"/>
    <mergeCell ref="V3:W3"/>
    <mergeCell ref="X3:Y3"/>
    <mergeCell ref="A10:A11"/>
    <mergeCell ref="H10:I10"/>
    <mergeCell ref="J10:K10"/>
    <mergeCell ref="L10:M10"/>
    <mergeCell ref="N10:O10"/>
    <mergeCell ref="F10:G10"/>
    <mergeCell ref="D10:E10"/>
    <mergeCell ref="B10:C10"/>
  </mergeCells>
  <hyperlinks>
    <hyperlink ref="A1" location="Index!A1" display="Retour à l'index" xr:uid="{172A6EF8-6847-4A49-B013-C93A4981DE91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139B-BCA6-4F90-8774-335F9A3E4D31}">
  <sheetPr>
    <tabColor rgb="FF92D050"/>
  </sheetPr>
  <dimension ref="A1:AG23"/>
  <sheetViews>
    <sheetView showGridLines="0" workbookViewId="0">
      <selection activeCell="C9" sqref="C9"/>
    </sheetView>
  </sheetViews>
  <sheetFormatPr baseColWidth="10" defaultColWidth="10.85546875" defaultRowHeight="12.75" x14ac:dyDescent="0.2"/>
  <cols>
    <col min="1" max="1" width="39.140625" style="17" customWidth="1"/>
    <col min="2" max="2" width="13.5703125" style="17" customWidth="1"/>
    <col min="3" max="3" width="10.85546875" style="17"/>
    <col min="4" max="4" width="13.5703125" style="17" customWidth="1"/>
    <col min="5" max="5" width="10.85546875" style="17"/>
    <col min="6" max="6" width="13.5703125" style="17" customWidth="1"/>
    <col min="7" max="7" width="10.85546875" style="17"/>
    <col min="8" max="8" width="13.5703125" style="17" customWidth="1"/>
    <col min="9" max="9" width="10.85546875" style="17"/>
    <col min="10" max="10" width="13.5703125" style="17" customWidth="1"/>
    <col min="11" max="11" width="10.85546875" style="17"/>
    <col min="12" max="12" width="13.5703125" style="17" customWidth="1"/>
    <col min="13" max="13" width="10.85546875" style="17"/>
    <col min="14" max="14" width="13.5703125" style="17" customWidth="1"/>
    <col min="15" max="15" width="10.85546875" style="17"/>
    <col min="16" max="16" width="13.5703125" style="17" customWidth="1"/>
    <col min="17" max="17" width="10.85546875" style="17"/>
    <col min="18" max="18" width="13.5703125" style="17" customWidth="1"/>
    <col min="19" max="19" width="10.85546875" style="17"/>
    <col min="20" max="20" width="13.5703125" style="17" customWidth="1"/>
    <col min="21" max="21" width="10.85546875" style="17"/>
    <col min="22" max="22" width="13.5703125" style="17" customWidth="1"/>
    <col min="23" max="23" width="10.85546875" style="17"/>
    <col min="24" max="24" width="13.5703125" style="17" customWidth="1"/>
    <col min="25" max="25" width="10.85546875" style="17"/>
    <col min="26" max="26" width="13.5703125" style="17" customWidth="1"/>
    <col min="27" max="27" width="10.85546875" style="17"/>
    <col min="28" max="28" width="13.5703125" style="17" customWidth="1"/>
    <col min="29" max="29" width="10.85546875" style="17"/>
    <col min="30" max="30" width="13.5703125" style="17" customWidth="1"/>
    <col min="31" max="31" width="10.85546875" style="17"/>
    <col min="32" max="32" width="13.5703125" style="17" customWidth="1"/>
    <col min="33" max="16384" width="10.85546875" style="17"/>
  </cols>
  <sheetData>
    <row r="1" spans="1:33" x14ac:dyDescent="0.2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80"/>
      <c r="Q1" s="24"/>
    </row>
    <row r="2" spans="1:33" s="25" customFormat="1" ht="12.75" customHeight="1" x14ac:dyDescent="0.2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AG2" s="18" t="s">
        <v>41</v>
      </c>
    </row>
    <row r="3" spans="1:33" s="15" customFormat="1" ht="12.6" customHeight="1" x14ac:dyDescent="0.2">
      <c r="A3" s="83"/>
      <c r="B3" s="85">
        <v>2025</v>
      </c>
      <c r="C3" s="86"/>
      <c r="D3" s="85">
        <v>2024</v>
      </c>
      <c r="E3" s="86"/>
      <c r="F3" s="85">
        <v>2023</v>
      </c>
      <c r="G3" s="86"/>
      <c r="H3" s="85">
        <v>2022</v>
      </c>
      <c r="I3" s="86"/>
      <c r="J3" s="85">
        <v>2021</v>
      </c>
      <c r="K3" s="86"/>
      <c r="L3" s="85">
        <v>2019</v>
      </c>
      <c r="M3" s="86"/>
      <c r="N3" s="85">
        <v>2017</v>
      </c>
      <c r="O3" s="86"/>
      <c r="P3" s="85">
        <v>2015</v>
      </c>
      <c r="Q3" s="86"/>
      <c r="R3" s="85">
        <v>2014</v>
      </c>
      <c r="S3" s="86"/>
      <c r="T3" s="85">
        <v>2012</v>
      </c>
      <c r="U3" s="86"/>
      <c r="V3" s="85">
        <v>2010</v>
      </c>
      <c r="W3" s="86"/>
      <c r="X3" s="85">
        <v>2008</v>
      </c>
      <c r="Y3" s="86"/>
      <c r="Z3" s="85">
        <v>2006</v>
      </c>
      <c r="AA3" s="86"/>
      <c r="AB3" s="85">
        <v>2004</v>
      </c>
      <c r="AC3" s="86"/>
      <c r="AD3" s="85">
        <v>2002</v>
      </c>
      <c r="AE3" s="86"/>
      <c r="AF3" s="87">
        <v>2000</v>
      </c>
      <c r="AG3" s="88"/>
    </row>
    <row r="4" spans="1:33" s="46" customFormat="1" ht="22.5" x14ac:dyDescent="0.2">
      <c r="A4" s="84"/>
      <c r="B4" s="58" t="s">
        <v>15</v>
      </c>
      <c r="C4" s="59" t="s">
        <v>0</v>
      </c>
      <c r="D4" s="58" t="s">
        <v>15</v>
      </c>
      <c r="E4" s="59" t="s">
        <v>0</v>
      </c>
      <c r="F4" s="58" t="s">
        <v>15</v>
      </c>
      <c r="G4" s="59" t="s">
        <v>0</v>
      </c>
      <c r="H4" s="58" t="s">
        <v>15</v>
      </c>
      <c r="I4" s="59" t="s">
        <v>0</v>
      </c>
      <c r="J4" s="58" t="s">
        <v>15</v>
      </c>
      <c r="K4" s="59" t="s">
        <v>0</v>
      </c>
      <c r="L4" s="58" t="s">
        <v>15</v>
      </c>
      <c r="M4" s="59" t="s">
        <v>0</v>
      </c>
      <c r="N4" s="58" t="s">
        <v>15</v>
      </c>
      <c r="O4" s="59" t="s">
        <v>0</v>
      </c>
      <c r="P4" s="58" t="s">
        <v>15</v>
      </c>
      <c r="Q4" s="59" t="s">
        <v>0</v>
      </c>
      <c r="R4" s="58" t="s">
        <v>15</v>
      </c>
      <c r="S4" s="59" t="s">
        <v>0</v>
      </c>
      <c r="T4" s="58" t="s">
        <v>15</v>
      </c>
      <c r="U4" s="59" t="s">
        <v>0</v>
      </c>
      <c r="V4" s="58" t="s">
        <v>15</v>
      </c>
      <c r="W4" s="59" t="s">
        <v>0</v>
      </c>
      <c r="X4" s="58" t="s">
        <v>15</v>
      </c>
      <c r="Y4" s="59" t="s">
        <v>0</v>
      </c>
      <c r="Z4" s="58" t="s">
        <v>15</v>
      </c>
      <c r="AA4" s="59" t="s">
        <v>0</v>
      </c>
      <c r="AB4" s="58" t="s">
        <v>15</v>
      </c>
      <c r="AC4" s="59" t="s">
        <v>0</v>
      </c>
      <c r="AD4" s="58" t="s">
        <v>15</v>
      </c>
      <c r="AE4" s="59" t="s">
        <v>0</v>
      </c>
      <c r="AF4" s="58" t="s">
        <v>15</v>
      </c>
      <c r="AG4" s="60" t="s">
        <v>0</v>
      </c>
    </row>
    <row r="5" spans="1:33" s="46" customFormat="1" ht="15.95" customHeight="1" x14ac:dyDescent="0.2">
      <c r="A5" s="54" t="s">
        <v>18</v>
      </c>
      <c r="B5" s="55">
        <f t="shared" ref="B5" si="0">SUM(B6:B8)</f>
        <v>1142.2</v>
      </c>
      <c r="C5" s="56">
        <f>SUM(C6:C8)</f>
        <v>100.00000000000001</v>
      </c>
      <c r="D5" s="55">
        <f t="shared" ref="D5:H5" si="1">SUM(D6:D8)</f>
        <v>1155.2</v>
      </c>
      <c r="E5" s="56">
        <f>SUM(E6:E8)</f>
        <v>100</v>
      </c>
      <c r="F5" s="55">
        <f t="shared" si="1"/>
        <v>1166.3000000000002</v>
      </c>
      <c r="G5" s="56">
        <f>SUM(G6:G8)</f>
        <v>99.999999999999986</v>
      </c>
      <c r="H5" s="55">
        <f t="shared" si="1"/>
        <v>1143.1000000000001</v>
      </c>
      <c r="I5" s="56">
        <f>SUM(I6:I8)</f>
        <v>100</v>
      </c>
      <c r="J5" s="55">
        <f t="shared" ref="J5:AG5" si="2">SUM(J6:J8)</f>
        <v>1094.6000000000001</v>
      </c>
      <c r="K5" s="56">
        <f t="shared" si="2"/>
        <v>100</v>
      </c>
      <c r="L5" s="55">
        <f t="shared" si="2"/>
        <v>1040.5999999999999</v>
      </c>
      <c r="M5" s="56">
        <f t="shared" si="2"/>
        <v>100.00000000000001</v>
      </c>
      <c r="N5" s="55">
        <f t="shared" si="2"/>
        <v>875.1</v>
      </c>
      <c r="O5" s="56">
        <f t="shared" si="2"/>
        <v>100</v>
      </c>
      <c r="P5" s="55">
        <f t="shared" si="2"/>
        <v>909.39999999999986</v>
      </c>
      <c r="Q5" s="56">
        <f t="shared" si="2"/>
        <v>100</v>
      </c>
      <c r="R5" s="55">
        <f t="shared" si="2"/>
        <v>896.8</v>
      </c>
      <c r="S5" s="56">
        <f t="shared" si="2"/>
        <v>100.00000000000001</v>
      </c>
      <c r="T5" s="55">
        <f t="shared" si="2"/>
        <v>780.6</v>
      </c>
      <c r="U5" s="56">
        <f t="shared" si="2"/>
        <v>100</v>
      </c>
      <c r="V5" s="55">
        <f t="shared" si="2"/>
        <v>718.6</v>
      </c>
      <c r="W5" s="56">
        <f t="shared" si="2"/>
        <v>100</v>
      </c>
      <c r="X5" s="55">
        <f t="shared" si="2"/>
        <v>809.4</v>
      </c>
      <c r="Y5" s="56">
        <f t="shared" si="2"/>
        <v>100.00000000000001</v>
      </c>
      <c r="Z5" s="55">
        <f t="shared" si="2"/>
        <v>797.5</v>
      </c>
      <c r="AA5" s="56">
        <f t="shared" si="2"/>
        <v>100</v>
      </c>
      <c r="AB5" s="55">
        <f t="shared" si="2"/>
        <v>807.59999999999991</v>
      </c>
      <c r="AC5" s="56">
        <f t="shared" si="2"/>
        <v>100.00000000000001</v>
      </c>
      <c r="AD5" s="55">
        <f t="shared" si="2"/>
        <v>803.4</v>
      </c>
      <c r="AE5" s="56">
        <f t="shared" si="2"/>
        <v>100</v>
      </c>
      <c r="AF5" s="55">
        <f t="shared" si="2"/>
        <v>861.6</v>
      </c>
      <c r="AG5" s="56">
        <f t="shared" si="2"/>
        <v>99.999999999999986</v>
      </c>
    </row>
    <row r="6" spans="1:33" s="46" customFormat="1" ht="11.25" x14ac:dyDescent="0.2">
      <c r="A6" s="22" t="s">
        <v>9</v>
      </c>
      <c r="B6" s="23">
        <v>758.6</v>
      </c>
      <c r="C6" s="51">
        <f>B6/B5*100</f>
        <v>66.415689021187191</v>
      </c>
      <c r="D6" s="23">
        <v>755.8</v>
      </c>
      <c r="E6" s="51">
        <f>D6/D5*100</f>
        <v>65.42590027700831</v>
      </c>
      <c r="F6" s="23">
        <v>749.2</v>
      </c>
      <c r="G6" s="51">
        <f>F6/F5*100</f>
        <v>64.237331732830313</v>
      </c>
      <c r="H6" s="23">
        <v>716.2</v>
      </c>
      <c r="I6" s="51">
        <f>H6/H5*100</f>
        <v>62.654185985478087</v>
      </c>
      <c r="J6" s="23">
        <v>660.7</v>
      </c>
      <c r="K6" s="51">
        <f>J6/J5*100</f>
        <v>60.359948839758815</v>
      </c>
      <c r="L6" s="23">
        <v>645.1</v>
      </c>
      <c r="M6" s="51">
        <f>L6/L5*100</f>
        <v>61.993080914856826</v>
      </c>
      <c r="N6" s="23">
        <v>454.9</v>
      </c>
      <c r="O6" s="51">
        <f>N6/N5*100</f>
        <v>51.982630556507829</v>
      </c>
      <c r="P6" s="23">
        <v>471.9</v>
      </c>
      <c r="Q6" s="51">
        <f>P6/P5*100</f>
        <v>51.891356938640868</v>
      </c>
      <c r="R6" s="23">
        <v>465.8</v>
      </c>
      <c r="S6" s="51">
        <f>R6/R5*100</f>
        <v>51.940231935771642</v>
      </c>
      <c r="T6" s="23">
        <v>429.7</v>
      </c>
      <c r="U6" s="51">
        <f>T6/T5*100</f>
        <v>55.047399436331027</v>
      </c>
      <c r="V6" s="23">
        <v>405.9</v>
      </c>
      <c r="W6" s="51">
        <f>V6/V5*100</f>
        <v>56.484831617033116</v>
      </c>
      <c r="X6" s="23">
        <v>487.7</v>
      </c>
      <c r="Y6" s="51">
        <f>X6/X5*100</f>
        <v>60.254509513219666</v>
      </c>
      <c r="Z6" s="23">
        <v>433.5</v>
      </c>
      <c r="AA6" s="51">
        <f>Z6/Z5*100</f>
        <v>54.357366771159874</v>
      </c>
      <c r="AB6" s="23">
        <v>423.4</v>
      </c>
      <c r="AC6" s="51">
        <f>AB6/AB5*100</f>
        <v>52.426944031698866</v>
      </c>
      <c r="AD6" s="23">
        <v>460.8</v>
      </c>
      <c r="AE6" s="51">
        <f>AD6/AD5*100</f>
        <v>57.356235997012696</v>
      </c>
      <c r="AF6" s="23">
        <v>388.5</v>
      </c>
      <c r="AG6" s="51">
        <f>AF6/AF5*100</f>
        <v>45.090529247910858</v>
      </c>
    </row>
    <row r="7" spans="1:33" s="46" customFormat="1" ht="11.25" x14ac:dyDescent="0.2">
      <c r="A7" s="22" t="s">
        <v>10</v>
      </c>
      <c r="B7" s="23">
        <v>222.7</v>
      </c>
      <c r="C7" s="51">
        <f>B7/B5*100</f>
        <v>19.497461040098056</v>
      </c>
      <c r="D7" s="23">
        <v>229.2</v>
      </c>
      <c r="E7" s="51">
        <f>D7/D5*100</f>
        <v>19.840720221606649</v>
      </c>
      <c r="F7" s="23">
        <v>242.7</v>
      </c>
      <c r="G7" s="51">
        <f>F7/F5*100</f>
        <v>20.809397239132295</v>
      </c>
      <c r="H7" s="23">
        <v>254.5</v>
      </c>
      <c r="I7" s="51">
        <f>H7/H5*100</f>
        <v>22.264018895984599</v>
      </c>
      <c r="J7" s="23">
        <v>251</v>
      </c>
      <c r="K7" s="51">
        <f>J7/J5*100</f>
        <v>22.930750959254521</v>
      </c>
      <c r="L7" s="23">
        <v>271</v>
      </c>
      <c r="M7" s="51">
        <f>L7/L5*100</f>
        <v>26.042667691716321</v>
      </c>
      <c r="N7" s="23">
        <v>222.1</v>
      </c>
      <c r="O7" s="51">
        <f>N7/N5*100</f>
        <v>25.379956576391265</v>
      </c>
      <c r="P7" s="23">
        <v>244.2</v>
      </c>
      <c r="Q7" s="51">
        <f>P7/P5*100</f>
        <v>26.852870024191777</v>
      </c>
      <c r="R7" s="23">
        <v>242.3</v>
      </c>
      <c r="S7" s="51">
        <f>R7/R5*100</f>
        <v>27.018287243532562</v>
      </c>
      <c r="T7" s="23">
        <v>232.7</v>
      </c>
      <c r="U7" s="51">
        <f>T7/T5*100</f>
        <v>29.810402254675889</v>
      </c>
      <c r="V7" s="23">
        <v>196.5</v>
      </c>
      <c r="W7" s="51">
        <f>V7/V5*100</f>
        <v>27.344837183412192</v>
      </c>
      <c r="X7" s="23">
        <v>219.8</v>
      </c>
      <c r="Y7" s="51">
        <f>X7/X5*100</f>
        <v>27.155917963923898</v>
      </c>
      <c r="Z7" s="23">
        <v>269.8</v>
      </c>
      <c r="AA7" s="51">
        <f>Z7/Z5*100</f>
        <v>33.830721003134798</v>
      </c>
      <c r="AB7" s="23">
        <v>248</v>
      </c>
      <c r="AC7" s="51">
        <f>AB7/AB5*100</f>
        <v>30.708271421495791</v>
      </c>
      <c r="AD7" s="23">
        <v>219.2</v>
      </c>
      <c r="AE7" s="51">
        <f>AD7/AD5*100</f>
        <v>27.284042818023401</v>
      </c>
      <c r="AF7" s="23">
        <v>238.2</v>
      </c>
      <c r="AG7" s="51">
        <f>AF7/AF5*100</f>
        <v>27.646239554317546</v>
      </c>
    </row>
    <row r="8" spans="1:33" s="46" customFormat="1" ht="11.25" x14ac:dyDescent="0.2">
      <c r="A8" s="20" t="s">
        <v>11</v>
      </c>
      <c r="B8" s="21">
        <v>160.9</v>
      </c>
      <c r="C8" s="53">
        <f>B8/B5*100</f>
        <v>14.08684993871476</v>
      </c>
      <c r="D8" s="21">
        <v>170.20000000000002</v>
      </c>
      <c r="E8" s="53">
        <f>D8/D5*100</f>
        <v>14.733379501385043</v>
      </c>
      <c r="F8" s="21">
        <v>174.4</v>
      </c>
      <c r="G8" s="53">
        <f>F8/F5*100</f>
        <v>14.953271028037381</v>
      </c>
      <c r="H8" s="21">
        <v>172.4</v>
      </c>
      <c r="I8" s="53">
        <f>H8/H5*100</f>
        <v>15.081795118537308</v>
      </c>
      <c r="J8" s="21">
        <v>182.9</v>
      </c>
      <c r="K8" s="53">
        <f>J8/J5*100</f>
        <v>16.709300200986661</v>
      </c>
      <c r="L8" s="21">
        <v>124.5</v>
      </c>
      <c r="M8" s="53">
        <f>L8/L5*100</f>
        <v>11.964251393426869</v>
      </c>
      <c r="N8" s="21">
        <v>198.1</v>
      </c>
      <c r="O8" s="53">
        <f>N8/N5*100</f>
        <v>22.637412867100899</v>
      </c>
      <c r="P8" s="21">
        <v>193.3</v>
      </c>
      <c r="Q8" s="53">
        <f>P8/P5*100</f>
        <v>21.255773037167366</v>
      </c>
      <c r="R8" s="21">
        <v>188.7</v>
      </c>
      <c r="S8" s="53">
        <f>R8/R5*100</f>
        <v>21.041480820695806</v>
      </c>
      <c r="T8" s="21">
        <v>118.2</v>
      </c>
      <c r="U8" s="53">
        <f>T8/T5*100</f>
        <v>15.142198308993082</v>
      </c>
      <c r="V8" s="21">
        <v>116.2</v>
      </c>
      <c r="W8" s="53">
        <f>V8/V5*100</f>
        <v>16.170331199554688</v>
      </c>
      <c r="X8" s="21">
        <v>101.9</v>
      </c>
      <c r="Y8" s="53">
        <f>X8/X5*100</f>
        <v>12.589572522856438</v>
      </c>
      <c r="Z8" s="21">
        <v>94.2</v>
      </c>
      <c r="AA8" s="53">
        <f>Z8/Z5*100</f>
        <v>11.81191222570533</v>
      </c>
      <c r="AB8" s="21">
        <v>136.19999999999999</v>
      </c>
      <c r="AC8" s="53">
        <f>AB8/AB5*100</f>
        <v>16.86478454680535</v>
      </c>
      <c r="AD8" s="21">
        <v>123.4</v>
      </c>
      <c r="AE8" s="53">
        <f>AD8/AD5*100</f>
        <v>15.359721184963904</v>
      </c>
      <c r="AF8" s="21">
        <v>234.9</v>
      </c>
      <c r="AG8" s="53">
        <f>AF8/AF5*100</f>
        <v>27.263231197771589</v>
      </c>
    </row>
    <row r="10" spans="1:33" ht="11.45" customHeight="1" x14ac:dyDescent="0.2">
      <c r="A10" s="83"/>
      <c r="B10" s="85">
        <v>2025</v>
      </c>
      <c r="C10" s="86"/>
      <c r="D10" s="85">
        <v>2024</v>
      </c>
      <c r="E10" s="86"/>
      <c r="F10" s="85">
        <v>2023</v>
      </c>
      <c r="G10" s="86"/>
      <c r="H10" s="85">
        <v>2022</v>
      </c>
      <c r="I10" s="86"/>
      <c r="J10" s="85">
        <v>2021</v>
      </c>
      <c r="K10" s="86"/>
      <c r="L10" s="85">
        <v>2019</v>
      </c>
      <c r="M10" s="86"/>
      <c r="N10" s="85">
        <v>2017</v>
      </c>
      <c r="O10" s="86"/>
      <c r="P10" s="85">
        <v>2015</v>
      </c>
      <c r="Q10" s="86"/>
      <c r="R10" s="85">
        <v>2014</v>
      </c>
      <c r="S10" s="86"/>
      <c r="T10" s="85">
        <v>2012</v>
      </c>
      <c r="U10" s="86"/>
      <c r="V10" s="85">
        <v>2010</v>
      </c>
      <c r="W10" s="86"/>
      <c r="X10" s="85">
        <v>2008</v>
      </c>
      <c r="Y10" s="86"/>
      <c r="Z10" s="85">
        <v>2006</v>
      </c>
      <c r="AA10" s="86"/>
      <c r="AB10" s="85">
        <v>2004</v>
      </c>
      <c r="AC10" s="86"/>
      <c r="AD10" s="85">
        <v>2002</v>
      </c>
      <c r="AE10" s="86"/>
      <c r="AF10" s="87">
        <v>2000</v>
      </c>
      <c r="AG10" s="88"/>
    </row>
    <row r="11" spans="1:33" ht="22.5" x14ac:dyDescent="0.2">
      <c r="A11" s="84"/>
      <c r="B11" s="33" t="s">
        <v>12</v>
      </c>
      <c r="C11" s="43" t="s">
        <v>0</v>
      </c>
      <c r="D11" s="33" t="s">
        <v>12</v>
      </c>
      <c r="E11" s="43" t="s">
        <v>0</v>
      </c>
      <c r="F11" s="33" t="s">
        <v>12</v>
      </c>
      <c r="G11" s="43" t="s">
        <v>0</v>
      </c>
      <c r="H11" s="33" t="s">
        <v>12</v>
      </c>
      <c r="I11" s="43" t="s">
        <v>0</v>
      </c>
      <c r="J11" s="33" t="s">
        <v>12</v>
      </c>
      <c r="K11" s="43" t="s">
        <v>0</v>
      </c>
      <c r="L11" s="33" t="s">
        <v>12</v>
      </c>
      <c r="M11" s="43" t="s">
        <v>0</v>
      </c>
      <c r="N11" s="33" t="s">
        <v>12</v>
      </c>
      <c r="O11" s="43" t="s">
        <v>0</v>
      </c>
      <c r="P11" s="33" t="s">
        <v>12</v>
      </c>
      <c r="Q11" s="43" t="s">
        <v>0</v>
      </c>
      <c r="R11" s="33" t="s">
        <v>12</v>
      </c>
      <c r="S11" s="43" t="s">
        <v>0</v>
      </c>
      <c r="T11" s="33" t="s">
        <v>12</v>
      </c>
      <c r="U11" s="43" t="s">
        <v>0</v>
      </c>
      <c r="V11" s="33" t="s">
        <v>12</v>
      </c>
      <c r="W11" s="43" t="s">
        <v>0</v>
      </c>
      <c r="X11" s="33" t="s">
        <v>12</v>
      </c>
      <c r="Y11" s="43" t="s">
        <v>0</v>
      </c>
      <c r="Z11" s="33" t="s">
        <v>12</v>
      </c>
      <c r="AA11" s="43" t="s">
        <v>0</v>
      </c>
      <c r="AB11" s="33" t="s">
        <v>12</v>
      </c>
      <c r="AC11" s="43" t="s">
        <v>0</v>
      </c>
      <c r="AD11" s="33" t="s">
        <v>12</v>
      </c>
      <c r="AE11" s="43" t="s">
        <v>0</v>
      </c>
      <c r="AF11" s="33" t="s">
        <v>12</v>
      </c>
      <c r="AG11" s="44" t="s">
        <v>0</v>
      </c>
    </row>
    <row r="12" spans="1:33" x14ac:dyDescent="0.2">
      <c r="A12" s="54" t="s">
        <v>18</v>
      </c>
      <c r="B12" s="55">
        <f t="shared" ref="B12:D12" si="3">SUM(B13:B15)</f>
        <v>2219</v>
      </c>
      <c r="C12" s="56">
        <f>SUM(C13:C15)</f>
        <v>100</v>
      </c>
      <c r="D12" s="55">
        <f t="shared" si="3"/>
        <v>2252</v>
      </c>
      <c r="E12" s="56">
        <f>SUM(E13:E15)</f>
        <v>100</v>
      </c>
      <c r="F12" s="55">
        <f t="shared" ref="F12:H12" si="4">SUM(F13:F15)</f>
        <v>2355</v>
      </c>
      <c r="G12" s="56">
        <f>SUM(G13:G15)</f>
        <v>100</v>
      </c>
      <c r="H12" s="55">
        <f t="shared" si="4"/>
        <v>2277</v>
      </c>
      <c r="I12" s="56">
        <f>SUM(I13:I15)</f>
        <v>100</v>
      </c>
      <c r="J12" s="55">
        <f t="shared" ref="J12" si="5">SUM(J13:J15)</f>
        <v>2184</v>
      </c>
      <c r="K12" s="56">
        <f t="shared" ref="K12" si="6">SUM(K13:K15)</f>
        <v>100</v>
      </c>
      <c r="L12" s="55">
        <f t="shared" ref="L12" si="7">SUM(L13:L15)</f>
        <v>2078</v>
      </c>
      <c r="M12" s="56">
        <f t="shared" ref="M12" si="8">SUM(M13:M15)</f>
        <v>100</v>
      </c>
      <c r="N12" s="55">
        <f t="shared" ref="N12" si="9">SUM(N13:N15)</f>
        <v>1825</v>
      </c>
      <c r="O12" s="56">
        <f t="shared" ref="O12" si="10">SUM(O13:O15)</f>
        <v>100</v>
      </c>
      <c r="P12" s="55">
        <f t="shared" ref="P12" si="11">SUM(P13:P15)</f>
        <v>1857</v>
      </c>
      <c r="Q12" s="56">
        <f t="shared" ref="Q12" si="12">SUM(Q13:Q15)</f>
        <v>100</v>
      </c>
      <c r="R12" s="55">
        <f t="shared" ref="R12" si="13">SUM(R13:R15)</f>
        <v>1832</v>
      </c>
      <c r="S12" s="56">
        <f t="shared" ref="S12" si="14">SUM(S13:S15)</f>
        <v>100</v>
      </c>
      <c r="T12" s="55">
        <f t="shared" ref="T12" si="15">SUM(T13:T15)</f>
        <v>1560</v>
      </c>
      <c r="U12" s="56">
        <f t="shared" ref="U12" si="16">SUM(U13:U15)</f>
        <v>100</v>
      </c>
      <c r="V12" s="55">
        <f t="shared" ref="V12" si="17">SUM(V13:V15)</f>
        <v>1483</v>
      </c>
      <c r="W12" s="56">
        <f t="shared" ref="W12" si="18">SUM(W13:W15)</f>
        <v>100.00000000000001</v>
      </c>
      <c r="X12" s="55">
        <f t="shared" ref="X12" si="19">SUM(X13:X15)</f>
        <v>1576</v>
      </c>
      <c r="Y12" s="56">
        <f t="shared" ref="Y12" si="20">SUM(Y13:Y15)</f>
        <v>100</v>
      </c>
      <c r="Z12" s="55">
        <f t="shared" ref="Z12" si="21">SUM(Z13:Z15)</f>
        <v>1546</v>
      </c>
      <c r="AA12" s="56">
        <f t="shared" ref="AA12" si="22">SUM(AA13:AA15)</f>
        <v>100</v>
      </c>
      <c r="AB12" s="55">
        <f t="shared" ref="AB12" si="23">SUM(AB13:AB15)</f>
        <v>1595</v>
      </c>
      <c r="AC12" s="56">
        <f t="shared" ref="AC12" si="24">SUM(AC13:AC15)</f>
        <v>100</v>
      </c>
      <c r="AD12" s="55">
        <f t="shared" ref="AD12" si="25">SUM(AD13:AD15)</f>
        <v>1633</v>
      </c>
      <c r="AE12" s="56">
        <f t="shared" ref="AE12" si="26">SUM(AE13:AE15)</f>
        <v>100</v>
      </c>
      <c r="AF12" s="55">
        <f t="shared" ref="AF12" si="27">SUM(AF13:AF15)</f>
        <v>1530</v>
      </c>
      <c r="AG12" s="56">
        <f t="shared" ref="AG12" si="28">SUM(AG13:AG15)</f>
        <v>100</v>
      </c>
    </row>
    <row r="13" spans="1:33" x14ac:dyDescent="0.2">
      <c r="A13" s="22" t="s">
        <v>9</v>
      </c>
      <c r="B13" s="23">
        <v>1363</v>
      </c>
      <c r="C13" s="51">
        <f>B13/B12*100</f>
        <v>61.424064894096439</v>
      </c>
      <c r="D13" s="23">
        <v>1351</v>
      </c>
      <c r="E13" s="51">
        <f>D13/D12*100</f>
        <v>59.991119005328599</v>
      </c>
      <c r="F13" s="23">
        <v>1336</v>
      </c>
      <c r="G13" s="51">
        <f>F13/F12*100</f>
        <v>56.730360934182592</v>
      </c>
      <c r="H13" s="23">
        <v>1268</v>
      </c>
      <c r="I13" s="51">
        <f>H13/H12*100</f>
        <v>55.687307861220901</v>
      </c>
      <c r="J13" s="23">
        <v>1188</v>
      </c>
      <c r="K13" s="51">
        <f>J13/J12*100</f>
        <v>54.395604395604394</v>
      </c>
      <c r="L13" s="23">
        <v>1333</v>
      </c>
      <c r="M13" s="51">
        <f>L13/L12*100</f>
        <v>64.148219441770934</v>
      </c>
      <c r="N13" s="23">
        <v>1051</v>
      </c>
      <c r="O13" s="51">
        <f>N13/N12*100</f>
        <v>57.589041095890416</v>
      </c>
      <c r="P13" s="23">
        <v>1095</v>
      </c>
      <c r="Q13" s="51">
        <f>P13/P12*100</f>
        <v>58.966074313408726</v>
      </c>
      <c r="R13" s="23">
        <v>1089</v>
      </c>
      <c r="S13" s="51">
        <f>R13/R12*100</f>
        <v>59.443231441048042</v>
      </c>
      <c r="T13" s="23">
        <v>980</v>
      </c>
      <c r="U13" s="51">
        <f>T13/T12*100</f>
        <v>62.820512820512818</v>
      </c>
      <c r="V13" s="23">
        <v>955</v>
      </c>
      <c r="W13" s="51">
        <f>V13/V12*100</f>
        <v>64.396493594066087</v>
      </c>
      <c r="X13" s="23">
        <v>1034</v>
      </c>
      <c r="Y13" s="51">
        <f>X13/X12*100</f>
        <v>65.609137055837564</v>
      </c>
      <c r="Z13" s="23">
        <v>981</v>
      </c>
      <c r="AA13" s="51">
        <f>Z13/Z12*100</f>
        <v>63.454075032341528</v>
      </c>
      <c r="AB13" s="23">
        <v>958</v>
      </c>
      <c r="AC13" s="51">
        <f>AB13/AB12*100</f>
        <v>60.062695924764888</v>
      </c>
      <c r="AD13" s="23">
        <v>984</v>
      </c>
      <c r="AE13" s="51">
        <f>AD13/AD12*100</f>
        <v>60.257195345988976</v>
      </c>
      <c r="AF13" s="23">
        <v>738</v>
      </c>
      <c r="AG13" s="51">
        <f>AF13/AF12*100</f>
        <v>48.235294117647058</v>
      </c>
    </row>
    <row r="14" spans="1:33" x14ac:dyDescent="0.2">
      <c r="A14" s="22" t="s">
        <v>10</v>
      </c>
      <c r="B14" s="23">
        <v>376</v>
      </c>
      <c r="C14" s="51">
        <f>B14/B12*100</f>
        <v>16.944569625957641</v>
      </c>
      <c r="D14" s="23">
        <v>374</v>
      </c>
      <c r="E14" s="51">
        <f>D14/D12*100</f>
        <v>16.607460035523978</v>
      </c>
      <c r="F14" s="23">
        <v>424</v>
      </c>
      <c r="G14" s="51">
        <f>F14/F12*100</f>
        <v>18.004246284501061</v>
      </c>
      <c r="H14" s="23">
        <v>448</v>
      </c>
      <c r="I14" s="51">
        <f>H14/H12*100</f>
        <v>19.675010979358806</v>
      </c>
      <c r="J14" s="23">
        <v>382</v>
      </c>
      <c r="K14" s="51">
        <f>J14/J12*100</f>
        <v>17.490842490842489</v>
      </c>
      <c r="L14" s="23">
        <v>417</v>
      </c>
      <c r="M14" s="51">
        <f>L14/L12*100</f>
        <v>20.067372473532242</v>
      </c>
      <c r="N14" s="23">
        <v>352</v>
      </c>
      <c r="O14" s="51">
        <f>N14/N12*100</f>
        <v>19.287671232876711</v>
      </c>
      <c r="P14" s="23">
        <v>357</v>
      </c>
      <c r="Q14" s="51">
        <f>P14/P12*100</f>
        <v>19.224555735056541</v>
      </c>
      <c r="R14" s="23">
        <v>353</v>
      </c>
      <c r="S14" s="51">
        <f>R14/R12*100</f>
        <v>19.268558951965066</v>
      </c>
      <c r="T14" s="23">
        <v>309</v>
      </c>
      <c r="U14" s="51">
        <f>T14/T12*100</f>
        <v>19.807692307692307</v>
      </c>
      <c r="V14" s="23">
        <v>260</v>
      </c>
      <c r="W14" s="51">
        <f>V14/V12*100</f>
        <v>17.532029669588674</v>
      </c>
      <c r="X14" s="23">
        <v>269</v>
      </c>
      <c r="Y14" s="51">
        <f>X14/X12*100</f>
        <v>17.068527918781726</v>
      </c>
      <c r="Z14" s="23">
        <v>356</v>
      </c>
      <c r="AA14" s="51">
        <f>Z14/Z12*100</f>
        <v>23.027166882276841</v>
      </c>
      <c r="AB14" s="23">
        <v>344</v>
      </c>
      <c r="AC14" s="51">
        <f>AB14/AB12*100</f>
        <v>21.567398119122259</v>
      </c>
      <c r="AD14" s="23">
        <v>316</v>
      </c>
      <c r="AE14" s="51">
        <f>AD14/AD12*100</f>
        <v>19.350887936313534</v>
      </c>
      <c r="AF14" s="23">
        <v>305</v>
      </c>
      <c r="AG14" s="51">
        <f>AF14/AF12*100</f>
        <v>19.934640522875817</v>
      </c>
    </row>
    <row r="15" spans="1:33" x14ac:dyDescent="0.2">
      <c r="A15" s="20" t="s">
        <v>11</v>
      </c>
      <c r="B15" s="21">
        <v>480</v>
      </c>
      <c r="C15" s="53">
        <f>B15/B12*100</f>
        <v>21.63136547994592</v>
      </c>
      <c r="D15" s="21">
        <v>527</v>
      </c>
      <c r="E15" s="53">
        <f>D15/D12*100</f>
        <v>23.401420959147423</v>
      </c>
      <c r="F15" s="21">
        <v>595</v>
      </c>
      <c r="G15" s="53">
        <f>F15/F12*100</f>
        <v>25.265392781316347</v>
      </c>
      <c r="H15" s="21">
        <v>561</v>
      </c>
      <c r="I15" s="53">
        <f>H15/H12*100</f>
        <v>24.637681159420293</v>
      </c>
      <c r="J15" s="21">
        <v>614</v>
      </c>
      <c r="K15" s="53">
        <f>J15/J12*100</f>
        <v>28.113553113553113</v>
      </c>
      <c r="L15" s="21">
        <v>328</v>
      </c>
      <c r="M15" s="53">
        <f>L15/L12*100</f>
        <v>15.784408084696825</v>
      </c>
      <c r="N15" s="21">
        <v>422</v>
      </c>
      <c r="O15" s="53">
        <f>N15/N12*100</f>
        <v>23.123287671232877</v>
      </c>
      <c r="P15" s="21">
        <v>405</v>
      </c>
      <c r="Q15" s="53">
        <f>P15/P12*100</f>
        <v>21.809369951534734</v>
      </c>
      <c r="R15" s="21">
        <v>390</v>
      </c>
      <c r="S15" s="53">
        <f>R15/R12*100</f>
        <v>21.2882096069869</v>
      </c>
      <c r="T15" s="21">
        <v>271</v>
      </c>
      <c r="U15" s="53">
        <f>T15/T12*100</f>
        <v>17.371794871794872</v>
      </c>
      <c r="V15" s="21">
        <v>268</v>
      </c>
      <c r="W15" s="53">
        <f>V15/V12*100</f>
        <v>18.071476736345247</v>
      </c>
      <c r="X15" s="21">
        <v>273</v>
      </c>
      <c r="Y15" s="53">
        <f>X15/X12*100</f>
        <v>17.32233502538071</v>
      </c>
      <c r="Z15" s="21">
        <v>209</v>
      </c>
      <c r="AA15" s="53">
        <f>Z15/Z12*100</f>
        <v>13.518758085381629</v>
      </c>
      <c r="AB15" s="21">
        <v>293</v>
      </c>
      <c r="AC15" s="53">
        <f>AB15/AB12*100</f>
        <v>18.369905956112852</v>
      </c>
      <c r="AD15" s="21">
        <v>333</v>
      </c>
      <c r="AE15" s="53">
        <f>AD15/AD12*100</f>
        <v>20.391916717697491</v>
      </c>
      <c r="AF15" s="21">
        <v>487</v>
      </c>
      <c r="AG15" s="53">
        <f>AF15/AF12*100</f>
        <v>31.830065359477121</v>
      </c>
    </row>
    <row r="17" spans="1:5" x14ac:dyDescent="0.2">
      <c r="A17" s="42" t="s">
        <v>17</v>
      </c>
    </row>
    <row r="18" spans="1:5" x14ac:dyDescent="0.2">
      <c r="A18" s="42" t="s">
        <v>1</v>
      </c>
    </row>
    <row r="20" spans="1:5" x14ac:dyDescent="0.2">
      <c r="B20"/>
      <c r="C20"/>
      <c r="D20"/>
      <c r="E20"/>
    </row>
    <row r="21" spans="1:5" x14ac:dyDescent="0.2">
      <c r="B21"/>
      <c r="C21"/>
      <c r="D21"/>
      <c r="E21"/>
    </row>
    <row r="22" spans="1:5" x14ac:dyDescent="0.2">
      <c r="B22"/>
      <c r="C22"/>
      <c r="D22"/>
      <c r="E22"/>
    </row>
    <row r="23" spans="1:5" x14ac:dyDescent="0.2">
      <c r="B23"/>
      <c r="C23"/>
      <c r="D23"/>
      <c r="E23"/>
    </row>
  </sheetData>
  <mergeCells count="35">
    <mergeCell ref="N3:O3"/>
    <mergeCell ref="A1:J1"/>
    <mergeCell ref="A3:A4"/>
    <mergeCell ref="H3:I3"/>
    <mergeCell ref="J3:K3"/>
    <mergeCell ref="L3:M3"/>
    <mergeCell ref="F3:G3"/>
    <mergeCell ref="D3:E3"/>
    <mergeCell ref="B3:C3"/>
    <mergeCell ref="P10:Q10"/>
    <mergeCell ref="R10:S10"/>
    <mergeCell ref="P3:Q3"/>
    <mergeCell ref="R3:S3"/>
    <mergeCell ref="T3:U3"/>
    <mergeCell ref="A10:A11"/>
    <mergeCell ref="H10:I10"/>
    <mergeCell ref="J10:K10"/>
    <mergeCell ref="L10:M10"/>
    <mergeCell ref="N10:O10"/>
    <mergeCell ref="F10:G10"/>
    <mergeCell ref="D10:E10"/>
    <mergeCell ref="B10:C10"/>
    <mergeCell ref="AF10:AG10"/>
    <mergeCell ref="T10:U10"/>
    <mergeCell ref="V10:W10"/>
    <mergeCell ref="X10:Y10"/>
    <mergeCell ref="Z10:AA10"/>
    <mergeCell ref="AB10:AC10"/>
    <mergeCell ref="AD10:AE10"/>
    <mergeCell ref="AB3:AC3"/>
    <mergeCell ref="AD3:AE3"/>
    <mergeCell ref="AF3:AG3"/>
    <mergeCell ref="V3:W3"/>
    <mergeCell ref="X3:Y3"/>
    <mergeCell ref="Z3:AA3"/>
  </mergeCells>
  <hyperlinks>
    <hyperlink ref="A1" location="Index!A1" display="Retour à l'index" xr:uid="{E6946F2E-9624-4F46-8973-59F31776DD9E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AB92-D31B-461D-9F4B-449CEB2C13C6}">
  <sheetPr>
    <tabColor rgb="FF92D050"/>
  </sheetPr>
  <dimension ref="A1:AG19"/>
  <sheetViews>
    <sheetView workbookViewId="0">
      <selection activeCell="C7" sqref="C7"/>
    </sheetView>
  </sheetViews>
  <sheetFormatPr baseColWidth="10" defaultColWidth="10.85546875" defaultRowHeight="12.75" x14ac:dyDescent="0.2"/>
  <cols>
    <col min="1" max="1" width="28.5703125" style="17" customWidth="1"/>
    <col min="2" max="2" width="13.5703125" style="17" customWidth="1"/>
    <col min="3" max="3" width="10.85546875" style="17"/>
    <col min="4" max="4" width="13.5703125" style="17" customWidth="1"/>
    <col min="5" max="5" width="10.85546875" style="17"/>
    <col min="6" max="6" width="13.5703125" style="17" customWidth="1"/>
    <col min="7" max="7" width="10.85546875" style="17"/>
    <col min="8" max="8" width="13.5703125" style="17" customWidth="1"/>
    <col min="9" max="9" width="10.85546875" style="17"/>
    <col min="10" max="10" width="13.5703125" style="17" customWidth="1"/>
    <col min="11" max="11" width="10.85546875" style="17"/>
    <col min="12" max="12" width="13.5703125" style="17" customWidth="1"/>
    <col min="13" max="13" width="10.85546875" style="17"/>
    <col min="14" max="14" width="13.5703125" style="17" customWidth="1"/>
    <col min="15" max="15" width="10.85546875" style="17"/>
    <col min="16" max="16" width="13.5703125" style="17" customWidth="1"/>
    <col min="17" max="17" width="10.85546875" style="17"/>
    <col min="18" max="18" width="13.5703125" style="17" customWidth="1"/>
    <col min="19" max="19" width="10.85546875" style="17"/>
    <col min="20" max="20" width="13.5703125" style="17" customWidth="1"/>
    <col min="21" max="21" width="10.85546875" style="17"/>
    <col min="22" max="22" width="13.5703125" style="17" customWidth="1"/>
    <col min="23" max="23" width="10.85546875" style="17"/>
    <col min="24" max="24" width="13.5703125" style="17" customWidth="1"/>
    <col min="25" max="25" width="10.85546875" style="17"/>
    <col min="26" max="26" width="13.5703125" style="17" customWidth="1"/>
    <col min="27" max="27" width="10.85546875" style="17"/>
    <col min="28" max="28" width="13.5703125" style="17" customWidth="1"/>
    <col min="29" max="29" width="10.85546875" style="17"/>
    <col min="30" max="30" width="13.5703125" style="17" customWidth="1"/>
    <col min="31" max="31" width="10.85546875" style="17"/>
    <col min="32" max="32" width="13.5703125" style="17" customWidth="1"/>
    <col min="33" max="16384" width="10.85546875" style="17"/>
  </cols>
  <sheetData>
    <row r="1" spans="1:33" x14ac:dyDescent="0.2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80"/>
      <c r="Q1" s="24"/>
    </row>
    <row r="2" spans="1:33" s="25" customFormat="1" ht="12.75" customHeight="1" x14ac:dyDescent="0.2">
      <c r="A2" s="14" t="s">
        <v>49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AG2" s="18" t="s">
        <v>43</v>
      </c>
    </row>
    <row r="3" spans="1:33" s="15" customFormat="1" ht="12.6" customHeight="1" x14ac:dyDescent="0.2">
      <c r="A3" s="81"/>
      <c r="B3" s="77">
        <v>2025</v>
      </c>
      <c r="C3" s="78"/>
      <c r="D3" s="77">
        <v>2024</v>
      </c>
      <c r="E3" s="78"/>
      <c r="F3" s="77">
        <v>2023</v>
      </c>
      <c r="G3" s="78"/>
      <c r="H3" s="77">
        <v>2022</v>
      </c>
      <c r="I3" s="78"/>
      <c r="J3" s="77">
        <v>2021</v>
      </c>
      <c r="K3" s="78"/>
      <c r="L3" s="77">
        <v>2019</v>
      </c>
      <c r="M3" s="78"/>
      <c r="N3" s="77">
        <v>2017</v>
      </c>
      <c r="O3" s="78"/>
      <c r="P3" s="77">
        <v>2015</v>
      </c>
      <c r="Q3" s="78"/>
      <c r="R3" s="77">
        <v>2014</v>
      </c>
      <c r="S3" s="78"/>
      <c r="T3" s="77">
        <v>2012</v>
      </c>
      <c r="U3" s="78"/>
      <c r="V3" s="77">
        <v>2010</v>
      </c>
      <c r="W3" s="78"/>
      <c r="X3" s="77">
        <v>2008</v>
      </c>
      <c r="Y3" s="78"/>
      <c r="Z3" s="77">
        <v>2006</v>
      </c>
      <c r="AA3" s="78"/>
      <c r="AB3" s="77">
        <v>2004</v>
      </c>
      <c r="AC3" s="78"/>
      <c r="AD3" s="77">
        <v>2002</v>
      </c>
      <c r="AE3" s="78"/>
      <c r="AF3" s="75">
        <v>2000</v>
      </c>
      <c r="AG3" s="76"/>
    </row>
    <row r="4" spans="1:33" s="46" customFormat="1" ht="22.5" x14ac:dyDescent="0.2">
      <c r="A4" s="82"/>
      <c r="B4" s="33" t="s">
        <v>12</v>
      </c>
      <c r="C4" s="43" t="s">
        <v>0</v>
      </c>
      <c r="D4" s="33" t="s">
        <v>12</v>
      </c>
      <c r="E4" s="43" t="s">
        <v>0</v>
      </c>
      <c r="F4" s="33" t="s">
        <v>12</v>
      </c>
      <c r="G4" s="43" t="s">
        <v>0</v>
      </c>
      <c r="H4" s="33" t="s">
        <v>12</v>
      </c>
      <c r="I4" s="43" t="s">
        <v>0</v>
      </c>
      <c r="J4" s="33" t="s">
        <v>12</v>
      </c>
      <c r="K4" s="43" t="s">
        <v>0</v>
      </c>
      <c r="L4" s="33" t="s">
        <v>12</v>
      </c>
      <c r="M4" s="43" t="s">
        <v>0</v>
      </c>
      <c r="N4" s="33" t="s">
        <v>12</v>
      </c>
      <c r="O4" s="43" t="s">
        <v>0</v>
      </c>
      <c r="P4" s="33" t="s">
        <v>12</v>
      </c>
      <c r="Q4" s="43" t="s">
        <v>0</v>
      </c>
      <c r="R4" s="33" t="s">
        <v>12</v>
      </c>
      <c r="S4" s="44" t="s">
        <v>0</v>
      </c>
      <c r="T4" s="33" t="s">
        <v>12</v>
      </c>
      <c r="U4" s="43" t="s">
        <v>0</v>
      </c>
      <c r="V4" s="33" t="s">
        <v>12</v>
      </c>
      <c r="W4" s="44" t="s">
        <v>0</v>
      </c>
      <c r="X4" s="33" t="s">
        <v>12</v>
      </c>
      <c r="Y4" s="43" t="s">
        <v>0</v>
      </c>
      <c r="Z4" s="33" t="s">
        <v>12</v>
      </c>
      <c r="AA4" s="44" t="s">
        <v>0</v>
      </c>
      <c r="AB4" s="33" t="s">
        <v>12</v>
      </c>
      <c r="AC4" s="44" t="s">
        <v>0</v>
      </c>
      <c r="AD4" s="33" t="s">
        <v>12</v>
      </c>
      <c r="AE4" s="44" t="s">
        <v>0</v>
      </c>
      <c r="AF4" s="33" t="s">
        <v>12</v>
      </c>
      <c r="AG4" s="45" t="s">
        <v>0</v>
      </c>
    </row>
    <row r="5" spans="1:33" s="46" customFormat="1" ht="22.5" customHeight="1" x14ac:dyDescent="0.2">
      <c r="A5" s="47" t="s">
        <v>21</v>
      </c>
      <c r="B5" s="48">
        <f>B8+B11+B14</f>
        <v>2219</v>
      </c>
      <c r="C5" s="49"/>
      <c r="D5" s="48">
        <v>2252</v>
      </c>
      <c r="E5" s="49"/>
      <c r="F5" s="48">
        <v>2355</v>
      </c>
      <c r="G5" s="49"/>
      <c r="H5" s="48">
        <f>H8+H11+H14</f>
        <v>2277</v>
      </c>
      <c r="I5" s="49"/>
      <c r="J5" s="48">
        <f>J8+J11+J14</f>
        <v>2184</v>
      </c>
      <c r="K5" s="49"/>
      <c r="L5" s="48">
        <f>L8+L11+L14</f>
        <v>2078</v>
      </c>
      <c r="M5" s="49"/>
      <c r="N5" s="48">
        <f>N8+N11+N14</f>
        <v>1825</v>
      </c>
      <c r="O5" s="49"/>
      <c r="P5" s="48">
        <f>P8+P11+P14</f>
        <v>1857</v>
      </c>
      <c r="Q5" s="49"/>
      <c r="R5" s="48">
        <v>1832</v>
      </c>
      <c r="S5" s="49"/>
      <c r="T5" s="48">
        <f>T8+T11+T14</f>
        <v>1560</v>
      </c>
      <c r="U5" s="49"/>
      <c r="V5" s="48">
        <v>1483</v>
      </c>
      <c r="W5" s="49"/>
      <c r="X5" s="48">
        <f>X8+X11+X14</f>
        <v>1576</v>
      </c>
      <c r="Y5" s="49"/>
      <c r="Z5" s="48">
        <v>1546</v>
      </c>
      <c r="AA5" s="49"/>
      <c r="AB5" s="48">
        <f>AB8+AB11+AB14</f>
        <v>1595</v>
      </c>
      <c r="AC5" s="49"/>
      <c r="AD5" s="48">
        <v>1633</v>
      </c>
      <c r="AE5" s="49"/>
      <c r="AF5" s="48">
        <f>AF8+AF11+AF14</f>
        <v>1530</v>
      </c>
      <c r="AG5" s="49"/>
    </row>
    <row r="6" spans="1:33" s="46" customFormat="1" ht="11.25" x14ac:dyDescent="0.2">
      <c r="A6" s="50" t="s">
        <v>19</v>
      </c>
      <c r="B6" s="23">
        <v>946</v>
      </c>
      <c r="C6" s="51">
        <f>B6/B5*100</f>
        <v>42.631816133393421</v>
      </c>
      <c r="D6" s="23">
        <v>963</v>
      </c>
      <c r="E6" s="51">
        <f>D6/D5*100</f>
        <v>42.761989342806395</v>
      </c>
      <c r="F6" s="23">
        <v>983</v>
      </c>
      <c r="G6" s="51">
        <f>F6/F5*100</f>
        <v>41.740976645435246</v>
      </c>
      <c r="H6" s="23">
        <f>H9+H12+H15</f>
        <v>967</v>
      </c>
      <c r="I6" s="51">
        <f>H6/H5*100</f>
        <v>42.468159859464208</v>
      </c>
      <c r="J6" s="23">
        <f>J9+J12+J15</f>
        <v>923</v>
      </c>
      <c r="K6" s="51">
        <f>J6/J5*100</f>
        <v>42.261904761904759</v>
      </c>
      <c r="L6" s="23">
        <f>L9+L12+L15</f>
        <v>855</v>
      </c>
      <c r="M6" s="51">
        <f>L6/L5*100</f>
        <v>41.145332050048125</v>
      </c>
      <c r="N6" s="23">
        <f>N9+N12+N15</f>
        <v>723</v>
      </c>
      <c r="O6" s="51">
        <f>N6/N5*100</f>
        <v>39.616438356164387</v>
      </c>
      <c r="P6" s="23">
        <f>P9+P12+P15</f>
        <v>742</v>
      </c>
      <c r="Q6" s="51">
        <f>P6/P5*100</f>
        <v>39.956919763058693</v>
      </c>
      <c r="R6" s="23">
        <v>711</v>
      </c>
      <c r="S6" s="51">
        <f>R6/R5*100</f>
        <v>38.810043668122269</v>
      </c>
      <c r="T6" s="23">
        <f>T9+T12+T15</f>
        <v>577</v>
      </c>
      <c r="U6" s="51">
        <f>T6/T5*100</f>
        <v>36.987179487179489</v>
      </c>
      <c r="V6" s="23">
        <v>562</v>
      </c>
      <c r="W6" s="51">
        <f>V6/V5*100</f>
        <v>37.89615643964936</v>
      </c>
      <c r="X6" s="23">
        <f>X9+X12+X15</f>
        <v>551</v>
      </c>
      <c r="Y6" s="51">
        <f>X6/X5*100</f>
        <v>34.961928934010153</v>
      </c>
      <c r="Z6" s="23">
        <v>509</v>
      </c>
      <c r="AA6" s="51">
        <f>Z6/Z5*100</f>
        <v>32.923673997412678</v>
      </c>
      <c r="AB6" s="23">
        <f>AB9+AB12+AB15</f>
        <v>534</v>
      </c>
      <c r="AC6" s="51">
        <f>AB6/AB5*100</f>
        <v>33.479623824451409</v>
      </c>
      <c r="AD6" s="23">
        <v>567</v>
      </c>
      <c r="AE6" s="51">
        <f>AD6/AD5*100</f>
        <v>34.721371708511938</v>
      </c>
      <c r="AF6" s="23">
        <f>AF9+AF12+AF15</f>
        <v>434</v>
      </c>
      <c r="AG6" s="51">
        <f>AF6/AF5*100</f>
        <v>28.366013071895424</v>
      </c>
    </row>
    <row r="7" spans="1:33" x14ac:dyDescent="0.2">
      <c r="A7" s="50" t="s">
        <v>20</v>
      </c>
      <c r="B7" s="23">
        <v>432</v>
      </c>
      <c r="C7" s="51">
        <f>B7/B5*100</f>
        <v>19.46822893195133</v>
      </c>
      <c r="D7" s="23">
        <v>416</v>
      </c>
      <c r="E7" s="51">
        <f>D7/D5*100</f>
        <v>18.47246891651865</v>
      </c>
      <c r="F7" s="23">
        <v>406</v>
      </c>
      <c r="G7" s="51">
        <f>F7/F5*100</f>
        <v>17.239915074309977</v>
      </c>
      <c r="H7" s="23">
        <f>H10+H13+H16</f>
        <v>395</v>
      </c>
      <c r="I7" s="51">
        <f>H7/H5*100</f>
        <v>17.347386912604303</v>
      </c>
      <c r="J7" s="23">
        <f>J10+J13+J16</f>
        <v>352</v>
      </c>
      <c r="K7" s="51">
        <f>J7/J5*100</f>
        <v>16.117216117216117</v>
      </c>
      <c r="L7" s="23">
        <f>L10+L13+L16</f>
        <v>329</v>
      </c>
      <c r="M7" s="51">
        <f>L7/L5*100</f>
        <v>15.832531280076998</v>
      </c>
      <c r="N7" s="23">
        <f>N10+N13+N16</f>
        <v>234</v>
      </c>
      <c r="O7" s="51">
        <f>N7/N5*100</f>
        <v>12.821917808219178</v>
      </c>
      <c r="P7" s="23">
        <f>P10+P13+P16</f>
        <v>211</v>
      </c>
      <c r="Q7" s="51">
        <f>P7/P5*100</f>
        <v>11.362412493268712</v>
      </c>
      <c r="R7" s="23">
        <v>212</v>
      </c>
      <c r="S7" s="51">
        <f>R7/R5*100</f>
        <v>11.572052401746726</v>
      </c>
      <c r="T7" s="23">
        <f>T10+T13+T16</f>
        <v>179</v>
      </c>
      <c r="U7" s="51">
        <f>T7/T5*100</f>
        <v>11.474358974358974</v>
      </c>
      <c r="V7" s="23">
        <v>179</v>
      </c>
      <c r="W7" s="51">
        <f>V7/V5*100</f>
        <v>12.070128118678355</v>
      </c>
      <c r="X7" s="23">
        <f>X10+X13+X16</f>
        <v>153</v>
      </c>
      <c r="Y7" s="51">
        <f>X7/X5*100</f>
        <v>9.7081218274111674</v>
      </c>
      <c r="Z7" s="23">
        <v>112</v>
      </c>
      <c r="AA7" s="51">
        <f>Z7/Z5*100</f>
        <v>7.2445019404915909</v>
      </c>
      <c r="AB7" s="23">
        <f>AB10+AB13+AB16</f>
        <v>106</v>
      </c>
      <c r="AC7" s="51">
        <f>AB7/AB5*100</f>
        <v>6.6457680250783708</v>
      </c>
      <c r="AD7" s="23">
        <v>80</v>
      </c>
      <c r="AE7" s="51">
        <f>AD7/AD5*100</f>
        <v>4.8989589712186161</v>
      </c>
      <c r="AF7" s="23">
        <f>AF10+AF13+AF16</f>
        <v>38</v>
      </c>
      <c r="AG7" s="51">
        <f>AF7/AF5*100</f>
        <v>2.4836601307189543</v>
      </c>
    </row>
    <row r="8" spans="1:33" s="46" customFormat="1" ht="11.25" x14ac:dyDescent="0.2">
      <c r="A8" s="47" t="s">
        <v>9</v>
      </c>
      <c r="B8" s="48">
        <v>1363</v>
      </c>
      <c r="C8" s="49"/>
      <c r="D8" s="48">
        <v>1351</v>
      </c>
      <c r="E8" s="49"/>
      <c r="F8" s="48">
        <v>1336</v>
      </c>
      <c r="G8" s="49"/>
      <c r="H8" s="48">
        <v>1268</v>
      </c>
      <c r="I8" s="49"/>
      <c r="J8" s="48">
        <v>1188</v>
      </c>
      <c r="K8" s="49"/>
      <c r="L8" s="48">
        <v>1333</v>
      </c>
      <c r="M8" s="49"/>
      <c r="N8" s="48">
        <v>1051</v>
      </c>
      <c r="O8" s="49"/>
      <c r="P8" s="48">
        <v>1095</v>
      </c>
      <c r="Q8" s="49"/>
      <c r="R8" s="48">
        <v>1089</v>
      </c>
      <c r="S8" s="49"/>
      <c r="T8" s="48">
        <v>980</v>
      </c>
      <c r="U8" s="49"/>
      <c r="V8" s="48">
        <v>955</v>
      </c>
      <c r="W8" s="49"/>
      <c r="X8" s="48">
        <v>1034</v>
      </c>
      <c r="Y8" s="49"/>
      <c r="Z8" s="48">
        <v>981</v>
      </c>
      <c r="AA8" s="49"/>
      <c r="AB8" s="48">
        <v>958</v>
      </c>
      <c r="AC8" s="49"/>
      <c r="AD8" s="48">
        <v>984</v>
      </c>
      <c r="AE8" s="49"/>
      <c r="AF8" s="48">
        <v>738</v>
      </c>
      <c r="AG8" s="49"/>
    </row>
    <row r="9" spans="1:33" s="46" customFormat="1" ht="11.25" x14ac:dyDescent="0.2">
      <c r="A9" s="50" t="s">
        <v>19</v>
      </c>
      <c r="B9" s="23">
        <v>570</v>
      </c>
      <c r="C9" s="51">
        <f>B9/B8*100</f>
        <v>41.819515774027884</v>
      </c>
      <c r="D9" s="23">
        <v>558</v>
      </c>
      <c r="E9" s="51">
        <f>D9/D8*100</f>
        <v>41.302738712065135</v>
      </c>
      <c r="F9" s="23">
        <v>527</v>
      </c>
      <c r="G9" s="51">
        <f>F9/F8*100</f>
        <v>39.446107784431142</v>
      </c>
      <c r="H9" s="23">
        <v>523</v>
      </c>
      <c r="I9" s="51">
        <f>H9/H8*100</f>
        <v>41.246056782334385</v>
      </c>
      <c r="J9" s="23">
        <v>468</v>
      </c>
      <c r="K9" s="51">
        <f>J9/J8*100</f>
        <v>39.393939393939391</v>
      </c>
      <c r="L9" s="23">
        <v>523</v>
      </c>
      <c r="M9" s="51">
        <f>L9/L8*100</f>
        <v>39.234808702175542</v>
      </c>
      <c r="N9" s="23">
        <v>378</v>
      </c>
      <c r="O9" s="51">
        <f>N9/N8*100</f>
        <v>35.965746907706944</v>
      </c>
      <c r="P9" s="23">
        <v>394</v>
      </c>
      <c r="Q9" s="51">
        <f>P9/P8*100</f>
        <v>35.981735159817354</v>
      </c>
      <c r="R9" s="23">
        <v>379</v>
      </c>
      <c r="S9" s="51">
        <f>R9/R8*100</f>
        <v>34.802571166207528</v>
      </c>
      <c r="T9" s="23">
        <v>326</v>
      </c>
      <c r="U9" s="51">
        <f>T9/T8*100</f>
        <v>33.265306122448976</v>
      </c>
      <c r="V9" s="23">
        <v>328</v>
      </c>
      <c r="W9" s="51">
        <f>V9/V8*100</f>
        <v>34.345549738219894</v>
      </c>
      <c r="X9" s="23">
        <v>337</v>
      </c>
      <c r="Y9" s="51">
        <f>X9/X8*100</f>
        <v>32.591876208897489</v>
      </c>
      <c r="Z9" s="23">
        <v>279</v>
      </c>
      <c r="AA9" s="51">
        <f>Z9/Z8*100</f>
        <v>28.440366972477065</v>
      </c>
      <c r="AB9" s="23">
        <v>245</v>
      </c>
      <c r="AC9" s="51">
        <f>AB9/AB8*100</f>
        <v>25.5741127348643</v>
      </c>
      <c r="AD9" s="23">
        <v>231</v>
      </c>
      <c r="AE9" s="51">
        <f>AD9/AD8*100</f>
        <v>23.475609756097558</v>
      </c>
      <c r="AF9" s="23">
        <v>145</v>
      </c>
      <c r="AG9" s="51">
        <f>AF9/AF8*100</f>
        <v>19.647696476964768</v>
      </c>
    </row>
    <row r="10" spans="1:33" x14ac:dyDescent="0.2">
      <c r="A10" s="50" t="s">
        <v>20</v>
      </c>
      <c r="B10" s="23">
        <v>344</v>
      </c>
      <c r="C10" s="51">
        <f>B10/B8*100</f>
        <v>25.238444607483491</v>
      </c>
      <c r="D10" s="23">
        <v>341</v>
      </c>
      <c r="E10" s="51">
        <f>D10/D8*100</f>
        <v>25.24056254626203</v>
      </c>
      <c r="F10" s="23">
        <v>324</v>
      </c>
      <c r="G10" s="51">
        <f>F10/F8*100</f>
        <v>24.251497005988025</v>
      </c>
      <c r="H10" s="23">
        <v>313</v>
      </c>
      <c r="I10" s="51">
        <f>H10/H8*100</f>
        <v>24.684542586750787</v>
      </c>
      <c r="J10" s="23">
        <v>279</v>
      </c>
      <c r="K10" s="51">
        <f>J10/J8*100</f>
        <v>23.484848484848484</v>
      </c>
      <c r="L10" s="23">
        <v>269</v>
      </c>
      <c r="M10" s="51">
        <f>L10/L8*100</f>
        <v>20.180045011252815</v>
      </c>
      <c r="N10" s="23">
        <v>190</v>
      </c>
      <c r="O10" s="51">
        <f>N10/N8*100</f>
        <v>18.078020932445291</v>
      </c>
      <c r="P10" s="23">
        <v>175</v>
      </c>
      <c r="Q10" s="51">
        <f>P10/P8*100</f>
        <v>15.981735159817351</v>
      </c>
      <c r="R10" s="23">
        <v>175</v>
      </c>
      <c r="S10" s="51">
        <f>R10/R8*100</f>
        <v>16.069788797061523</v>
      </c>
      <c r="T10" s="23">
        <v>154</v>
      </c>
      <c r="U10" s="51">
        <f>T10/T8*100</f>
        <v>15.714285714285714</v>
      </c>
      <c r="V10" s="23">
        <v>139</v>
      </c>
      <c r="W10" s="51">
        <f>V10/V8*100</f>
        <v>14.554973821989527</v>
      </c>
      <c r="X10" s="23">
        <v>124</v>
      </c>
      <c r="Y10" s="51">
        <f>X10/X8*100</f>
        <v>11.992263056092844</v>
      </c>
      <c r="Z10" s="23">
        <v>88</v>
      </c>
      <c r="AA10" s="51">
        <f>Z10/Z8*100</f>
        <v>8.9704383282364937</v>
      </c>
      <c r="AB10" s="23">
        <v>74</v>
      </c>
      <c r="AC10" s="51">
        <f>AB10/AB8*100</f>
        <v>7.7244258872651352</v>
      </c>
      <c r="AD10" s="23">
        <v>56</v>
      </c>
      <c r="AE10" s="51">
        <f>AD10/AD8*100</f>
        <v>5.6910569105691051</v>
      </c>
      <c r="AF10" s="23">
        <v>22</v>
      </c>
      <c r="AG10" s="51">
        <f>AF10/AF8*100</f>
        <v>2.9810298102981028</v>
      </c>
    </row>
    <row r="11" spans="1:33" x14ac:dyDescent="0.2">
      <c r="A11" s="47" t="s">
        <v>10</v>
      </c>
      <c r="B11" s="48">
        <v>376</v>
      </c>
      <c r="C11" s="49"/>
      <c r="D11" s="48">
        <v>374</v>
      </c>
      <c r="E11" s="49"/>
      <c r="F11" s="48">
        <v>424</v>
      </c>
      <c r="G11" s="49"/>
      <c r="H11" s="48">
        <v>448</v>
      </c>
      <c r="I11" s="49"/>
      <c r="J11" s="48">
        <v>382</v>
      </c>
      <c r="K11" s="49"/>
      <c r="L11" s="48">
        <v>417</v>
      </c>
      <c r="M11" s="49"/>
      <c r="N11" s="48">
        <v>352</v>
      </c>
      <c r="O11" s="49"/>
      <c r="P11" s="48">
        <v>357</v>
      </c>
      <c r="Q11" s="49"/>
      <c r="R11" s="48">
        <v>353</v>
      </c>
      <c r="S11" s="49"/>
      <c r="T11" s="48">
        <v>309</v>
      </c>
      <c r="U11" s="49"/>
      <c r="V11" s="48">
        <v>260</v>
      </c>
      <c r="W11" s="49"/>
      <c r="X11" s="48">
        <v>269</v>
      </c>
      <c r="Y11" s="49"/>
      <c r="Z11" s="48">
        <v>356</v>
      </c>
      <c r="AA11" s="49"/>
      <c r="AB11" s="48">
        <v>344</v>
      </c>
      <c r="AC11" s="49"/>
      <c r="AD11" s="48">
        <v>316</v>
      </c>
      <c r="AE11" s="49"/>
      <c r="AF11" s="48">
        <v>305</v>
      </c>
      <c r="AG11" s="49"/>
    </row>
    <row r="12" spans="1:33" x14ac:dyDescent="0.2">
      <c r="A12" s="50" t="s">
        <v>19</v>
      </c>
      <c r="B12" s="23">
        <v>152</v>
      </c>
      <c r="C12" s="51">
        <f>B12/B11*100</f>
        <v>40.425531914893611</v>
      </c>
      <c r="D12" s="23">
        <v>148</v>
      </c>
      <c r="E12" s="51">
        <f>D12/D11*100</f>
        <v>39.572192513368989</v>
      </c>
      <c r="F12" s="23">
        <v>152</v>
      </c>
      <c r="G12" s="51">
        <f>F12/F11*100</f>
        <v>35.849056603773583</v>
      </c>
      <c r="H12" s="23">
        <v>154</v>
      </c>
      <c r="I12" s="51">
        <f>H12/H11*100</f>
        <v>34.375</v>
      </c>
      <c r="J12" s="23">
        <v>152</v>
      </c>
      <c r="K12" s="51">
        <f>J12/J11*100</f>
        <v>39.790575916230367</v>
      </c>
      <c r="L12" s="23">
        <v>175</v>
      </c>
      <c r="M12" s="51">
        <f>L12/L11*100</f>
        <v>41.966426858513188</v>
      </c>
      <c r="N12" s="23">
        <v>143</v>
      </c>
      <c r="O12" s="51">
        <f>N12/N11*100</f>
        <v>40.625</v>
      </c>
      <c r="P12" s="23">
        <v>153</v>
      </c>
      <c r="Q12" s="51">
        <f>P12/P11*100</f>
        <v>42.857142857142854</v>
      </c>
      <c r="R12" s="23">
        <v>146</v>
      </c>
      <c r="S12" s="51">
        <f>R12/R11*100</f>
        <v>41.359773371104815</v>
      </c>
      <c r="T12" s="23">
        <v>122</v>
      </c>
      <c r="U12" s="51">
        <f>T12/T11*100</f>
        <v>39.482200647249186</v>
      </c>
      <c r="V12" s="23">
        <v>111</v>
      </c>
      <c r="W12" s="51">
        <f>V12/V11*100</f>
        <v>42.692307692307693</v>
      </c>
      <c r="X12" s="23">
        <v>108</v>
      </c>
      <c r="Y12" s="51">
        <f>X12/X11*100</f>
        <v>40.148698884758367</v>
      </c>
      <c r="Z12" s="23">
        <v>123</v>
      </c>
      <c r="AA12" s="51">
        <f>Z12/Z11*100</f>
        <v>34.550561797752813</v>
      </c>
      <c r="AB12" s="23">
        <v>134</v>
      </c>
      <c r="AC12" s="51">
        <f>AB12/AB11*100</f>
        <v>38.953488372093027</v>
      </c>
      <c r="AD12" s="23">
        <v>131</v>
      </c>
      <c r="AE12" s="51">
        <f>AD12/AD11*100</f>
        <v>41.455696202531641</v>
      </c>
      <c r="AF12" s="23">
        <v>80</v>
      </c>
      <c r="AG12" s="51">
        <f>AF12/AF11*100</f>
        <v>26.229508196721312</v>
      </c>
    </row>
    <row r="13" spans="1:33" x14ac:dyDescent="0.2">
      <c r="A13" s="50" t="s">
        <v>20</v>
      </c>
      <c r="B13" s="23">
        <v>32</v>
      </c>
      <c r="C13" s="51">
        <f>B13/B11*100</f>
        <v>8.5106382978723403</v>
      </c>
      <c r="D13" s="23">
        <v>26</v>
      </c>
      <c r="E13" s="51">
        <f>D13/D11*100</f>
        <v>6.9518716577540109</v>
      </c>
      <c r="F13" s="23">
        <v>37</v>
      </c>
      <c r="G13" s="51">
        <f>F13/F11*100</f>
        <v>8.7264150943396217</v>
      </c>
      <c r="H13" s="23">
        <v>40</v>
      </c>
      <c r="I13" s="51">
        <f>H13/H11*100</f>
        <v>8.9285714285714288</v>
      </c>
      <c r="J13" s="23">
        <v>29</v>
      </c>
      <c r="K13" s="51">
        <f>J13/J11*100</f>
        <v>7.5916230366492146</v>
      </c>
      <c r="L13" s="23">
        <v>36</v>
      </c>
      <c r="M13" s="51">
        <f>L13/L11*100</f>
        <v>8.6330935251798557</v>
      </c>
      <c r="N13" s="23">
        <v>21</v>
      </c>
      <c r="O13" s="51">
        <f>N13/N11*100</f>
        <v>5.9659090909090908</v>
      </c>
      <c r="P13" s="23">
        <v>18</v>
      </c>
      <c r="Q13" s="51">
        <f>P13/P11*100</f>
        <v>5.0420168067226889</v>
      </c>
      <c r="R13" s="23">
        <v>20</v>
      </c>
      <c r="S13" s="51">
        <f>R13/R11*100</f>
        <v>5.6657223796034</v>
      </c>
      <c r="T13" s="23">
        <v>13</v>
      </c>
      <c r="U13" s="51">
        <f>T13/T11*100</f>
        <v>4.2071197411003238</v>
      </c>
      <c r="V13" s="23">
        <v>14</v>
      </c>
      <c r="W13" s="51">
        <f>V13/V11*100</f>
        <v>5.384615384615385</v>
      </c>
      <c r="X13" s="23">
        <v>10</v>
      </c>
      <c r="Y13" s="51">
        <f>X13/X11*100</f>
        <v>3.7174721189591078</v>
      </c>
      <c r="Z13" s="23">
        <v>8</v>
      </c>
      <c r="AA13" s="51">
        <f>Z13/Z11*100</f>
        <v>2.2471910112359552</v>
      </c>
      <c r="AB13" s="23">
        <v>11</v>
      </c>
      <c r="AC13" s="51">
        <f>AB13/AB11*100</f>
        <v>3.1976744186046515</v>
      </c>
      <c r="AD13" s="23">
        <v>6</v>
      </c>
      <c r="AE13" s="51">
        <f>AD13/AD11*100</f>
        <v>1.89873417721519</v>
      </c>
      <c r="AF13" s="23">
        <v>9</v>
      </c>
      <c r="AG13" s="51">
        <f>AF13/AF11*100</f>
        <v>2.9508196721311477</v>
      </c>
    </row>
    <row r="14" spans="1:33" x14ac:dyDescent="0.2">
      <c r="A14" s="47" t="s">
        <v>11</v>
      </c>
      <c r="B14" s="48">
        <v>480</v>
      </c>
      <c r="C14" s="49"/>
      <c r="D14" s="48">
        <v>527</v>
      </c>
      <c r="E14" s="49"/>
      <c r="F14" s="48">
        <v>595</v>
      </c>
      <c r="G14" s="49"/>
      <c r="H14" s="48">
        <v>561</v>
      </c>
      <c r="I14" s="49"/>
      <c r="J14" s="48">
        <v>614</v>
      </c>
      <c r="K14" s="49"/>
      <c r="L14" s="48">
        <v>328</v>
      </c>
      <c r="M14" s="49"/>
      <c r="N14" s="48">
        <v>422</v>
      </c>
      <c r="O14" s="49"/>
      <c r="P14" s="48">
        <v>405</v>
      </c>
      <c r="Q14" s="49"/>
      <c r="R14" s="48">
        <v>390</v>
      </c>
      <c r="S14" s="49"/>
      <c r="T14" s="48">
        <v>271</v>
      </c>
      <c r="U14" s="49"/>
      <c r="V14" s="48">
        <v>268</v>
      </c>
      <c r="W14" s="49"/>
      <c r="X14" s="48">
        <v>273</v>
      </c>
      <c r="Y14" s="49"/>
      <c r="Z14" s="48">
        <v>209</v>
      </c>
      <c r="AA14" s="49"/>
      <c r="AB14" s="48">
        <v>293</v>
      </c>
      <c r="AC14" s="49"/>
      <c r="AD14" s="48">
        <v>333</v>
      </c>
      <c r="AE14" s="49"/>
      <c r="AF14" s="48">
        <v>487</v>
      </c>
      <c r="AG14" s="49"/>
    </row>
    <row r="15" spans="1:33" x14ac:dyDescent="0.2">
      <c r="A15" s="50" t="s">
        <v>19</v>
      </c>
      <c r="B15" s="23">
        <v>224</v>
      </c>
      <c r="C15" s="51">
        <f>B15/B14*100</f>
        <v>46.666666666666664</v>
      </c>
      <c r="D15" s="23">
        <v>257</v>
      </c>
      <c r="E15" s="51">
        <f>D15/D14*100</f>
        <v>48.766603415559771</v>
      </c>
      <c r="F15" s="23">
        <v>304</v>
      </c>
      <c r="G15" s="51">
        <f>F15/F14*100</f>
        <v>51.092436974789912</v>
      </c>
      <c r="H15" s="23">
        <v>290</v>
      </c>
      <c r="I15" s="51">
        <f>H15/H14*100</f>
        <v>51.693404634581107</v>
      </c>
      <c r="J15" s="23">
        <v>303</v>
      </c>
      <c r="K15" s="51">
        <f>J15/J14*100</f>
        <v>49.348534201954394</v>
      </c>
      <c r="L15" s="23">
        <v>157</v>
      </c>
      <c r="M15" s="51">
        <f>L15/L14*100</f>
        <v>47.865853658536587</v>
      </c>
      <c r="N15" s="23">
        <v>202</v>
      </c>
      <c r="O15" s="51">
        <f>N15/N14*100</f>
        <v>47.867298578199055</v>
      </c>
      <c r="P15" s="23">
        <v>195</v>
      </c>
      <c r="Q15" s="51">
        <f>P15/P14*100</f>
        <v>48.148148148148145</v>
      </c>
      <c r="R15" s="23">
        <v>186</v>
      </c>
      <c r="S15" s="51">
        <f>R15/R14*100</f>
        <v>47.692307692307693</v>
      </c>
      <c r="T15" s="23">
        <v>129</v>
      </c>
      <c r="U15" s="51">
        <f>T15/T14*100</f>
        <v>47.601476014760145</v>
      </c>
      <c r="V15" s="23">
        <v>123</v>
      </c>
      <c r="W15" s="51">
        <f>V15/V14*100</f>
        <v>45.895522388059703</v>
      </c>
      <c r="X15" s="23">
        <v>106</v>
      </c>
      <c r="Y15" s="51">
        <f>X15/X14*100</f>
        <v>38.827838827838832</v>
      </c>
      <c r="Z15" s="23">
        <v>107</v>
      </c>
      <c r="AA15" s="51">
        <f>Z15/Z14*100</f>
        <v>51.196172248803826</v>
      </c>
      <c r="AB15" s="23">
        <v>155</v>
      </c>
      <c r="AC15" s="51">
        <f>AB15/AB14*100</f>
        <v>52.901023890784984</v>
      </c>
      <c r="AD15" s="23">
        <v>205</v>
      </c>
      <c r="AE15" s="51">
        <f>AD15/AD14*100</f>
        <v>61.561561561561561</v>
      </c>
      <c r="AF15" s="23">
        <v>209</v>
      </c>
      <c r="AG15" s="51">
        <f>AF15/AF14*100</f>
        <v>42.915811088295683</v>
      </c>
    </row>
    <row r="16" spans="1:33" x14ac:dyDescent="0.2">
      <c r="A16" s="52" t="s">
        <v>20</v>
      </c>
      <c r="B16" s="21">
        <v>56</v>
      </c>
      <c r="C16" s="53">
        <f>B16/B14*100</f>
        <v>11.666666666666666</v>
      </c>
      <c r="D16" s="21">
        <v>49</v>
      </c>
      <c r="E16" s="53">
        <f>D16/D14*100</f>
        <v>9.2979127134724848</v>
      </c>
      <c r="F16" s="21">
        <v>45</v>
      </c>
      <c r="G16" s="53">
        <f>F16/F14*100</f>
        <v>7.5630252100840334</v>
      </c>
      <c r="H16" s="21">
        <v>42</v>
      </c>
      <c r="I16" s="53">
        <f>H16/H14*100</f>
        <v>7.4866310160427805</v>
      </c>
      <c r="J16" s="21">
        <v>44</v>
      </c>
      <c r="K16" s="53">
        <f>J16/J14*100</f>
        <v>7.1661237785016292</v>
      </c>
      <c r="L16" s="21">
        <v>24</v>
      </c>
      <c r="M16" s="53">
        <f>L16/L14*100</f>
        <v>7.3170731707317067</v>
      </c>
      <c r="N16" s="21">
        <v>23</v>
      </c>
      <c r="O16" s="53">
        <f>N16/N14*100</f>
        <v>5.4502369668246446</v>
      </c>
      <c r="P16" s="21">
        <v>18</v>
      </c>
      <c r="Q16" s="53">
        <f>P16/P14*100</f>
        <v>4.4444444444444446</v>
      </c>
      <c r="R16" s="21">
        <v>17</v>
      </c>
      <c r="S16" s="53">
        <f>R16/R14*100</f>
        <v>4.3589743589743586</v>
      </c>
      <c r="T16" s="21">
        <v>12</v>
      </c>
      <c r="U16" s="53">
        <f>T16/T14*100</f>
        <v>4.428044280442804</v>
      </c>
      <c r="V16" s="21">
        <v>26</v>
      </c>
      <c r="W16" s="53">
        <f>V16/V14*100</f>
        <v>9.7014925373134329</v>
      </c>
      <c r="X16" s="21">
        <v>19</v>
      </c>
      <c r="Y16" s="53">
        <f>X16/X14*100</f>
        <v>6.9597069597069599</v>
      </c>
      <c r="Z16" s="21">
        <v>16</v>
      </c>
      <c r="AA16" s="53">
        <f>Z16/Z14*100</f>
        <v>7.6555023923444976</v>
      </c>
      <c r="AB16" s="21">
        <v>21</v>
      </c>
      <c r="AC16" s="53">
        <f>AB16/AB14*100</f>
        <v>7.1672354948805461</v>
      </c>
      <c r="AD16" s="21">
        <v>18</v>
      </c>
      <c r="AE16" s="53">
        <f>AD16/AD14*100</f>
        <v>5.4054054054054053</v>
      </c>
      <c r="AF16" s="21">
        <v>7</v>
      </c>
      <c r="AG16" s="53">
        <f>AF16/AF14*100</f>
        <v>1.4373716632443532</v>
      </c>
    </row>
    <row r="18" spans="1:1" x14ac:dyDescent="0.2">
      <c r="A18" s="42" t="s">
        <v>17</v>
      </c>
    </row>
    <row r="19" spans="1:1" x14ac:dyDescent="0.2">
      <c r="A19" s="42"/>
    </row>
  </sheetData>
  <mergeCells count="18">
    <mergeCell ref="A1:J1"/>
    <mergeCell ref="A3:A4"/>
    <mergeCell ref="J3:K3"/>
    <mergeCell ref="L3:M3"/>
    <mergeCell ref="N3:O3"/>
    <mergeCell ref="F3:G3"/>
    <mergeCell ref="D3:E3"/>
    <mergeCell ref="B3:C3"/>
    <mergeCell ref="T3:U3"/>
    <mergeCell ref="X3:Y3"/>
    <mergeCell ref="AB3:AC3"/>
    <mergeCell ref="AF3:AG3"/>
    <mergeCell ref="H3:I3"/>
    <mergeCell ref="P3:Q3"/>
    <mergeCell ref="AD3:AE3"/>
    <mergeCell ref="Z3:AA3"/>
    <mergeCell ref="V3:W3"/>
    <mergeCell ref="R3:S3"/>
  </mergeCells>
  <hyperlinks>
    <hyperlink ref="A1" location="Index!A1" display="Retour à l'index" xr:uid="{C8D20AB0-5814-4E34-ADD0-9392C28958FA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Index</vt:lpstr>
      <vt:lpstr>T1</vt:lpstr>
      <vt:lpstr>T2</vt:lpstr>
      <vt:lpstr>T301</vt:lpstr>
      <vt:lpstr>T302</vt:lpstr>
      <vt:lpstr>T4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Körsgen Alexandre BFS</cp:lastModifiedBy>
  <cp:lastPrinted>2023-05-01T08:32:41Z</cp:lastPrinted>
  <dcterms:created xsi:type="dcterms:W3CDTF">2000-05-18T07:14:27Z</dcterms:created>
  <dcterms:modified xsi:type="dcterms:W3CDTF">2026-05-05T05:47:27Z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2025-04-01T12:16:14Z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40f732ec-63df-4495-a236-b02687cf4e1a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