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16\2026-0670\Tableau\"/>
    </mc:Choice>
  </mc:AlternateContent>
  <xr:revisionPtr revIDLastSave="0" documentId="13_ncr:1_{F44E7D56-54FA-4FE9-97C1-0EE330A3A3D0}" xr6:coauthVersionLast="47" xr6:coauthVersionMax="47" xr10:uidLastSave="{00000000-0000-0000-0000-000000000000}"/>
  <bookViews>
    <workbookView xWindow="-120" yWindow="-120" windowWidth="29040" windowHeight="15720" tabRatio="768" xr2:uid="{00000000-000D-0000-FFFF-FFFF00000000}"/>
  </bookViews>
  <sheets>
    <sheet name="Titel" sheetId="23" r:id="rId1"/>
    <sheet name="Graph_a" sheetId="6" r:id="rId2"/>
    <sheet name="Tablang_1" sheetId="5" r:id="rId3"/>
    <sheet name="Tablang_2" sheetId="22" r:id="rId4"/>
    <sheet name="Tablang_3" sheetId="2" r:id="rId5"/>
    <sheet name="Tablang_4" sheetId="19" r:id="rId6"/>
    <sheet name="Tablang_5" sheetId="12" r:id="rId7"/>
    <sheet name="Tablang_6" sheetId="24" r:id="rId8"/>
    <sheet name="Tablong_7" sheetId="25" r:id="rId9"/>
    <sheet name="Tablang_8" sheetId="21" r:id="rId10"/>
  </sheets>
  <definedNames>
    <definedName name="HTML_CodePage" hidden="1">1252</definedName>
    <definedName name="HTML_Control" localSheetId="7" hidden="1">{"'Tabkurz_2'!$A$2:$B$20"}</definedName>
    <definedName name="HTML_Control" localSheetId="8" hidden="1">{"'Tabkurz_2'!$A$2:$B$20"}</definedName>
    <definedName name="HTML_Control" hidden="1">{"'Tabkurz_2'!$A$2:$B$20"}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2000\30104 IKT-Ausgaben\ind30104_307_ftabk.htm"</definedName>
    <definedName name="HTML_Title" hidden="1">"30104 Tableaux"</definedName>
    <definedName name="_xlnm.Print_Titles" localSheetId="2">Tablang_1!$B:$B,Tablang_1!$2:$2</definedName>
    <definedName name="_xlnm.Print_Titles" localSheetId="3">Tablang_2!$B:$B</definedName>
    <definedName name="_xlnm.Print_Titles" localSheetId="7">Tablang_6!$B:$B</definedName>
    <definedName name="Tablang_307" localSheetId="8" hidden="1">{"'Tabkurz_2'!$A$2:$B$20"}</definedName>
    <definedName name="Tablang_307" hidden="1">{"'Tabkurz_2'!$A$2:$B$20"}</definedName>
    <definedName name="_xlnm.Print_Area" localSheetId="9">Tablang_8!$B$1:$J$36</definedName>
    <definedName name="Zone_impres_MI" localSheetId="1">Graph_a!#REF!</definedName>
    <definedName name="Zone_impres_MI" localSheetId="2">Tablang_1!#REF!</definedName>
    <definedName name="Zone_impres_MI" localSheetId="7">Tablang_6!$B$1:$CE$3</definedName>
    <definedName name="Zone_impres_MI" localSheetId="8">Tablong_7!$B$2:$G$21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1" i="24" l="1" a="1"/>
  <c r="H23" i="24" s="1"/>
  <c r="H15" i="24" a="1"/>
  <c r="H17" i="24" s="1"/>
  <c r="H11" i="24"/>
  <c r="H10" i="24"/>
  <c r="H7" i="24" a="1"/>
  <c r="H9" i="24" s="1"/>
  <c r="D23" i="24"/>
  <c r="D22" i="24"/>
  <c r="D21" i="24" a="1"/>
  <c r="D21" i="24" s="1"/>
  <c r="D16" i="24"/>
  <c r="D15" i="24"/>
  <c r="D24" i="24" s="1"/>
  <c r="D15" i="24" a="1"/>
  <c r="D19" i="24" s="1"/>
  <c r="D8" i="24"/>
  <c r="D7" i="24"/>
  <c r="D7" i="24" a="1"/>
  <c r="D12" i="24" s="1"/>
  <c r="H18" i="24" l="1"/>
  <c r="H19" i="24"/>
  <c r="H12" i="24"/>
  <c r="H21" i="24"/>
  <c r="H22" i="24"/>
  <c r="H7" i="24"/>
  <c r="H15" i="24"/>
  <c r="H24" i="24" s="1"/>
  <c r="H8" i="24"/>
  <c r="H16" i="24"/>
  <c r="D10" i="24"/>
  <c r="D13" i="24" s="1"/>
  <c r="D25" i="24" s="1"/>
  <c r="D18" i="24"/>
  <c r="D9" i="24"/>
  <c r="D17" i="24"/>
  <c r="D11" i="24"/>
  <c r="H13" i="24" l="1"/>
  <c r="H25" i="24" s="1"/>
  <c r="AS25" i="24"/>
  <c r="AQ25" i="24"/>
  <c r="AO25" i="24"/>
  <c r="AM25" i="24"/>
  <c r="CB24" i="24"/>
  <c r="BZ24" i="24"/>
  <c r="BX24" i="24"/>
  <c r="BV24" i="24"/>
  <c r="BT24" i="24"/>
  <c r="BR24" i="24"/>
  <c r="BP24" i="24"/>
  <c r="BN24" i="24"/>
  <c r="BM24" i="24"/>
  <c r="BK24" i="24"/>
  <c r="BJ24" i="24"/>
  <c r="BH24" i="24"/>
  <c r="BG24" i="24"/>
  <c r="BE24" i="24"/>
  <c r="BD24" i="24"/>
  <c r="BB24" i="24"/>
  <c r="BA24" i="24"/>
  <c r="AY24" i="24"/>
  <c r="AW24" i="24"/>
  <c r="AU24" i="24"/>
  <c r="CB13" i="24"/>
  <c r="BZ13" i="24"/>
  <c r="BX13" i="24"/>
  <c r="BV13" i="24"/>
  <c r="BT13" i="24"/>
  <c r="BR13" i="24"/>
  <c r="BP13" i="24"/>
  <c r="BN13" i="24"/>
  <c r="BM13" i="24"/>
  <c r="BK13" i="24"/>
  <c r="BK25" i="24" s="1"/>
  <c r="BJ13" i="24"/>
  <c r="BH13" i="24"/>
  <c r="BG13" i="24"/>
  <c r="BE13" i="24"/>
  <c r="BD13" i="24"/>
  <c r="BB13" i="24"/>
  <c r="BA13" i="24"/>
  <c r="AY13" i="24"/>
  <c r="AW13" i="24"/>
  <c r="AU13" i="24"/>
  <c r="BV25" i="24" l="1"/>
  <c r="BX25" i="24"/>
  <c r="BZ25" i="24"/>
  <c r="CB25" i="24"/>
  <c r="BR25" i="24"/>
  <c r="BA25" i="24"/>
  <c r="BM25" i="24"/>
  <c r="BE25" i="24"/>
  <c r="BJ25" i="24"/>
  <c r="BG25" i="24"/>
  <c r="AU25" i="24"/>
  <c r="BH25" i="24"/>
  <c r="BT25" i="24"/>
  <c r="AW25" i="24"/>
  <c r="AY25" i="24"/>
  <c r="BB25" i="24"/>
  <c r="BN25" i="24"/>
  <c r="BD25" i="24"/>
  <c r="BP25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B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anciennement : "Lecteur CD-Rom"</t>
        </r>
      </text>
    </comment>
    <comment ref="B17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anciennement : "Installation hi-fi ou magnétophone"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YVF </author>
  </authors>
  <commentList>
    <comment ref="AY22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avant 2012 : location d'appareils seulement
</t>
        </r>
      </text>
    </comment>
  </commentList>
</comments>
</file>

<file path=xl/sharedStrings.xml><?xml version="1.0" encoding="utf-8"?>
<sst xmlns="http://schemas.openxmlformats.org/spreadsheetml/2006/main" count="862" uniqueCount="204">
  <si>
    <t xml:space="preserve">Set 301 : </t>
  </si>
  <si>
    <t>Haushalte und Bevölkerung</t>
  </si>
  <si>
    <t>Indikator 30103:</t>
  </si>
  <si>
    <t>IKT-Ausstattung und IKT-Ausgaben der Haushalte</t>
  </si>
  <si>
    <t>Hauptdaten:</t>
  </si>
  <si>
    <t>a</t>
  </si>
  <si>
    <t>Zusätzliche Daten:</t>
  </si>
  <si>
    <t>IKT-Ausstattung der Schweizer Haushalte nach Produktart, Entwicklung</t>
  </si>
  <si>
    <t>Historische Daten:</t>
  </si>
  <si>
    <t>IKT-Ausgaben im internationalen Vergleich, 2012</t>
  </si>
  <si>
    <t>Kommentare und Definitionen: siehe Indikator im Internet</t>
  </si>
  <si>
    <t>Titel</t>
  </si>
  <si>
    <t>Ausgestattete Haushalte in % (mind. 1 Produkt)</t>
  </si>
  <si>
    <t>Italien</t>
  </si>
  <si>
    <t xml:space="preserve">Japan  </t>
  </si>
  <si>
    <t>Frankreich</t>
  </si>
  <si>
    <t>Belgien</t>
  </si>
  <si>
    <t>Deutschland</t>
  </si>
  <si>
    <t>Schweden (2016)</t>
  </si>
  <si>
    <t>Dänemark</t>
  </si>
  <si>
    <t>USA</t>
  </si>
  <si>
    <t>Niederlande</t>
  </si>
  <si>
    <t>Norwegen</t>
  </si>
  <si>
    <t>(1) Schätzung der ITU</t>
  </si>
  <si>
    <t>Quelle: ITU</t>
  </si>
  <si>
    <t>n.d.</t>
  </si>
  <si>
    <t xml:space="preserve">Deutschland  </t>
  </si>
  <si>
    <t>Schweiz (1)</t>
  </si>
  <si>
    <t xml:space="preserve">Schweden </t>
  </si>
  <si>
    <t>Finnland</t>
  </si>
  <si>
    <t>Korea</t>
  </si>
  <si>
    <t xml:space="preserve">Italien  </t>
  </si>
  <si>
    <t>n.v.: nicht verfügbar</t>
  </si>
  <si>
    <t>IKT-Ausstattung der Schweizer Haushalte, Entwicklung</t>
  </si>
  <si>
    <t>Elektronische Agenden (PDA)</t>
  </si>
  <si>
    <t>CD-ROM- und Zip-Laufwerke</t>
  </si>
  <si>
    <t>Faxgeräte</t>
  </si>
  <si>
    <t xml:space="preserve">Satellitenempfangsanlagen </t>
  </si>
  <si>
    <t>Scanner</t>
  </si>
  <si>
    <t>Videokameras</t>
  </si>
  <si>
    <t>Spielkonsolen</t>
  </si>
  <si>
    <t>Videorecorder</t>
  </si>
  <si>
    <t>GPS-Navigationshilfen</t>
  </si>
  <si>
    <t>MP3-Player</t>
  </si>
  <si>
    <t>Digitale TV-Decoder</t>
  </si>
  <si>
    <t>Fernsehgeräte mit Flachbildschirm</t>
  </si>
  <si>
    <t>Stereoanlagen</t>
  </si>
  <si>
    <t>DVD-Brenner</t>
  </si>
  <si>
    <t>(integrierte) Modems</t>
  </si>
  <si>
    <t>Drucker</t>
  </si>
  <si>
    <t>Computer (Desktop oder Laptop)</t>
  </si>
  <si>
    <t>Fernsehgeräte</t>
  </si>
  <si>
    <t>Mobiltelefone für den Privatgebrauch</t>
  </si>
  <si>
    <t>leer: nicht verfügbar</t>
  </si>
  <si>
    <t>Quelle: BFS – Haushaltsbudgeterhebung (HABE)</t>
  </si>
  <si>
    <t xml:space="preserve">Ausgestattete Haushalte in % </t>
  </si>
  <si>
    <t>ein Produkt</t>
  </si>
  <si>
    <t>zwei Produkte</t>
  </si>
  <si>
    <t>drei Produkte
oder mehr</t>
  </si>
  <si>
    <t>Elektronische Agenda</t>
  </si>
  <si>
    <t>()</t>
  </si>
  <si>
    <t>Faxgerät</t>
  </si>
  <si>
    <t>Parabolantenne für Satellitenempfang</t>
  </si>
  <si>
    <t>Videokamera (analog oder digital)</t>
  </si>
  <si>
    <t>Fernsehgerät (mit Röhrenbildschirm)</t>
  </si>
  <si>
    <t>Spielkonsole</t>
  </si>
  <si>
    <t>MP3-/Multimedia-Player</t>
  </si>
  <si>
    <t>GPS-Navigationshilfe</t>
  </si>
  <si>
    <t>Digitaler TV-Decoder</t>
  </si>
  <si>
    <t>Desktop-Computer</t>
  </si>
  <si>
    <t>DVD-Brenner (im Computer integriert oder nicht)</t>
  </si>
  <si>
    <t>Stereoanlage (ohne DVD)</t>
  </si>
  <si>
    <t>Laptop</t>
  </si>
  <si>
    <t>HD-Fernsehgerät (LDC, Plasma, DLP)</t>
  </si>
  <si>
    <t>Fernsehgerät</t>
  </si>
  <si>
    <t>Mobiltelefon für den Privatgebrauch</t>
  </si>
  <si>
    <t>( ) Ungenügende Anzahl von Einträgen, um Ergebnisse zu publizieren.</t>
  </si>
  <si>
    <t>Monatliches Haushaltseinkommen in Franken</t>
  </si>
  <si>
    <t>Total der Haushalte</t>
  </si>
  <si>
    <t>Bis 2 999</t>
  </si>
  <si>
    <t>3 000 – 4 999</t>
  </si>
  <si>
    <t>5 000 – 6 999</t>
  </si>
  <si>
    <t>7 000 – 8 999</t>
  </si>
  <si>
    <t>9 000 und mehr</t>
  </si>
  <si>
    <t>Anzahl Haushalte (Extrapolation)</t>
  </si>
  <si>
    <t>Verteilung der Haushalte in Prozent</t>
  </si>
  <si>
    <t>Produktart</t>
  </si>
  <si>
    <t>Stereoanlagen (ohne DVD)</t>
  </si>
  <si>
    <t>Fernsehgeräte (mit Röhrenbildschirm)</t>
  </si>
  <si>
    <t>( )</t>
  </si>
  <si>
    <t>HD-Fernsehgeräte (LDC, Plasma, DLP)</t>
  </si>
  <si>
    <t>Parabolantennen für Satellitenempfang</t>
  </si>
  <si>
    <t>Videokameras (analog oder digital)</t>
  </si>
  <si>
    <t>Laptops</t>
  </si>
  <si>
    <t>Elektronische Agenden</t>
  </si>
  <si>
    <t>¹ Referenzperson ist diejenige Person, die den grössten Beitrag zum gesamten Haushaltseinkommen beisteuert.</t>
  </si>
  <si>
    <t>Bildungsstand der Referenzperson¹</t>
  </si>
  <si>
    <t>Obligatorische Schule</t>
  </si>
  <si>
    <t>Sekundarstufe II (Berufsbildung)</t>
  </si>
  <si>
    <t>Sekundarstufe II (allgemeinbildende Ausbildung)</t>
  </si>
  <si>
    <t>Tertiärstufe (höhere Berufsbildung)</t>
  </si>
  <si>
    <t>Tertiärstufe (Hochschulen)</t>
  </si>
  <si>
    <t>Total der Haushalte (mind. 1 Produkt)</t>
  </si>
  <si>
    <t>Ausgestattete Haushalte in %</t>
  </si>
  <si>
    <t>Haushaltsgrösse (Anzahl Personen)</t>
  </si>
  <si>
    <t>1 Person</t>
  </si>
  <si>
    <t>2 Personen</t>
  </si>
  <si>
    <t xml:space="preserve">3 Personen </t>
  </si>
  <si>
    <t>4 Personen</t>
  </si>
  <si>
    <t>5 Personen oder mehr</t>
  </si>
  <si>
    <t>Ausgaben der Haushalte in der Schweiz für IKT-Produkte und -Dienstleistungen nach Ausgabenkategorie, Entwicklung</t>
  </si>
  <si>
    <t>Ausgabenkategorie</t>
  </si>
  <si>
    <t>Monatliche Konsumausgaben in Franken</t>
  </si>
  <si>
    <t>Schätzung Jahrestotal in Millionen Franken</t>
  </si>
  <si>
    <t>Total der monatlichen Ausgaben</t>
  </si>
  <si>
    <t>IKT-Produkte</t>
  </si>
  <si>
    <t>Büro- und Informatikausstattung</t>
  </si>
  <si>
    <t>Datenträger (Ton, Bild, Daten)</t>
  </si>
  <si>
    <t>Audiovisuelle Ausstattung (Radio, TV, elektronische Spiele)</t>
  </si>
  <si>
    <t>Telefone und Faxgeräte</t>
  </si>
  <si>
    <t>Foto- und Filmausrüstungen, optische Instrumente</t>
  </si>
  <si>
    <t xml:space="preserve">Reparatur von audiovisuellen, informatischen und optischen Geräten </t>
  </si>
  <si>
    <t xml:space="preserve">Total IKT-Produkte </t>
  </si>
  <si>
    <t>IKT-Services</t>
  </si>
  <si>
    <t>Telekommunikation</t>
  </si>
  <si>
    <t>davon:   Festnetz</t>
  </si>
  <si>
    <t>Mobilfunk</t>
  </si>
  <si>
    <t>Paketangebote (Telefon/Internet/TV)</t>
  </si>
  <si>
    <t>Konzessionsgebühr für Radio/TV</t>
  </si>
  <si>
    <t>Kabel-TV-Abonnemente</t>
  </si>
  <si>
    <t>Abonnemente für private TV-Sender</t>
  </si>
  <si>
    <t>Filmverleih</t>
  </si>
  <si>
    <t>Internetverbindung</t>
  </si>
  <si>
    <t>Total IKT-Dienstleistungen</t>
  </si>
  <si>
    <t xml:space="preserve">Anmerkungen: </t>
  </si>
  <si>
    <t>Hinweis: siehe Methodik für die Festnetz- und Mobiltelefonie und die Paketangebote</t>
  </si>
  <si>
    <t>(n) Position unterliegt starken Schwankungen: Variationskoeffizient &gt; 10% oder unzureichende Anzahl Daten</t>
  </si>
  <si>
    <t>In % des BIP *</t>
  </si>
  <si>
    <t>Hardware für Computer</t>
  </si>
  <si>
    <t>Software für Computer</t>
  </si>
  <si>
    <t>Computerdienstleistungen</t>
  </si>
  <si>
    <t>Kommunikation</t>
  </si>
  <si>
    <t>Total</t>
  </si>
  <si>
    <t>Österreich</t>
  </si>
  <si>
    <t>Kanada</t>
  </si>
  <si>
    <t>Spanien</t>
  </si>
  <si>
    <t>Irland</t>
  </si>
  <si>
    <t>Japan</t>
  </si>
  <si>
    <t>Portugal</t>
  </si>
  <si>
    <t>Vereinigtes Königreich</t>
  </si>
  <si>
    <t>Schweden</t>
  </si>
  <si>
    <t>Schweiz</t>
  </si>
  <si>
    <t>Total OECD</t>
  </si>
  <si>
    <t>* BIP 2011</t>
  </si>
  <si>
    <t>© 2013 BFS-OFS-UST / WSA</t>
  </si>
  <si>
    <t>Quelle: OECD, Internet Economy Outlook 2012 (WITSA)</t>
  </si>
  <si>
    <t>Letztes Update: 2013</t>
  </si>
  <si>
    <t>( ) ungenügende Anzahl Einträge, um Ergebnisse zu publizieren</t>
  </si>
  <si>
    <t>( ) ungenügende Anzahl von Einträgen, um Ergebnisse zu publizieren</t>
  </si>
  <si>
    <t>Deutschland (2017)</t>
  </si>
  <si>
    <t>Norwegen (2017)</t>
  </si>
  <si>
    <t>Ver. Königreich (2017)</t>
  </si>
  <si>
    <t>IKT-Ausstattung der Schweizer Haushalte nach Bildungsstand, 2018</t>
  </si>
  <si>
    <t>© 2021 BFS-OFS-UST / WSA</t>
  </si>
  <si>
    <t>Letztes Update: Juli 2021</t>
  </si>
  <si>
    <t>In % der Gesamt-ausgaben</t>
  </si>
  <si>
    <t>Durchschnit-tliche Gesamt-ausgaben pro Monat in Franken</t>
  </si>
  <si>
    <t>Frankreich (2017)</t>
  </si>
  <si>
    <t>Ver. Staaten (2019)</t>
  </si>
  <si>
    <t>Österreich (2017)</t>
  </si>
  <si>
    <t>Niederlande (2019)</t>
  </si>
  <si>
    <t>Belgien (2020)</t>
  </si>
  <si>
    <t>Kanada (2020)</t>
  </si>
  <si>
    <t>© 2025 OFS-BFS-UST / WSA</t>
  </si>
  <si>
    <t>Letztes Update: Mai 2025</t>
  </si>
  <si>
    <t>Quelle: ITU; OFS–EBM</t>
  </si>
  <si>
    <t>IKT-Ausstattung der Schweizer Haushalte nach Bruttohaushaltseinkommen, 2022</t>
  </si>
  <si>
    <t>IKT-Ausstattung der Schweizer Haushalte nach Haushaltsgrösse, 2022</t>
  </si>
  <si>
    <t xml:space="preserve">Italien </t>
  </si>
  <si>
    <t>Japan (2022)</t>
  </si>
  <si>
    <t xml:space="preserve">Korea </t>
  </si>
  <si>
    <t xml:space="preserve">Spanien </t>
  </si>
  <si>
    <t xml:space="preserve">Dänemark </t>
  </si>
  <si>
    <t>Finnland (2022)</t>
  </si>
  <si>
    <t>Computer-Ausstattung der Haushalte, internationaler Vergleich, 1998-2023</t>
  </si>
  <si>
    <t>Computer-Ausstattung der Haushalte im internationalen Vergleich 1998-2023</t>
  </si>
  <si>
    <t>Ver. Königreich</t>
  </si>
  <si>
    <t>IKT-Ausstattung der Schweizer Haushalte nach Produktart, 2022</t>
  </si>
  <si>
    <t>IKT-Ausstattung der Schweizer Haushalte nach Produktart, 2021</t>
  </si>
  <si>
    <t>IKT-Ausstattung der Schweizer Haushalte nach Bruttohaushaltseinkommen, 2021</t>
  </si>
  <si>
    <t>IKT-Ausstattung der Schweizer Haushalte nach Haushaltsgrösse, 2021</t>
  </si>
  <si>
    <t>IKT-Ausstattung der Schweizer Haushalte nach Produktart, Anzahl Produkte, Entwicklung</t>
  </si>
  <si>
    <t>IKT-Ausstattung der Schweizer Haushalte nach Bruttohaushaltseinkommen, Entwicklung</t>
  </si>
  <si>
    <t>IKT-Ausstattung der Schweizer Haushalte nach Haushaltsgrösse, Entwicklung</t>
  </si>
  <si>
    <t>Computer-Ausstattung der Haushalte, internationaler Vergleich, 2023</t>
  </si>
  <si>
    <t>© 2026 OFS-BFS-UST / WSA</t>
  </si>
  <si>
    <t>Letztes Update: Juni 2026</t>
  </si>
  <si>
    <t>© 2026 BFS-OFS-UST / WSA</t>
  </si>
  <si>
    <t>IKT-Ausstattung der Schweizer Haushalte nach Produktart, 2023</t>
  </si>
  <si>
    <t>IKT-Ausstattung der Schweizer Haushalte nach Bruttohaushaltseinkommen, 2023</t>
  </si>
  <si>
    <t>IKT-Ausstattung der Schweizer Haushalte nach Haushaltsgrösse, 2023</t>
  </si>
  <si>
    <t>Quellen: BFS/EVE 1998–2005; HABE 2006–2023</t>
  </si>
  <si>
    <t>Computer-Ausstattung der Haushalte im internationalen Vergleich, 2023</t>
  </si>
  <si>
    <t>Ausgaben der Haushalte in der Schweiz für IKT-Produkte und -Dienstleistungen nach Ausgabenkategorie, 1998-2023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</si>
</sst>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64" formatCode="_ * #,##0.00_ ;_ * \-#,##0.00_ ;_ * &quot;-&quot;??_ ;_ @_ "/>
    <numFmt numFmtId="165" formatCode="_(* #,##0.00_);_(* \(#,##0.00\);_(* &quot;-&quot;??_);_(@_)"/>
    <numFmt numFmtId="166" formatCode="_ * #,##0.0_ ;_ * \-#,##0.0_ ;_ * &quot;-&quot;??_ ;_ @_ "/>
    <numFmt numFmtId="167" formatCode="0.0"/>
    <numFmt numFmtId="168" formatCode="#,##0.0_ ;\-#,##0.0\ "/>
    <numFmt numFmtId="169" formatCode="0.0000_)"/>
    <numFmt numFmtId="170" formatCode="#\ ##0_);#\ ##0_);#\ ##0_);@_)"/>
    <numFmt numFmtId="171" formatCode="0.00%_);0.00%_);0.00%_);@_)"/>
    <numFmt numFmtId="172" formatCode="0.0%_)"/>
    <numFmt numFmtId="173" formatCode="0.00%_)"/>
    <numFmt numFmtId="174" formatCode="0.0%"/>
    <numFmt numFmtId="175" formatCode="0.0%_)_);\−0.0%_)_);0.0%_)_);@_)_)"/>
    <numFmt numFmtId="176" formatCode="_)@"/>
    <numFmt numFmtId="177" formatCode="0.00_);\−0.0_);0.00_);@_)"/>
    <numFmt numFmtId="178" formatCode="0.000,,\ &quot;mio.&quot;_);\−0.000,,\ &quot;mio.&quot;_);0.000,,\ &quot;mio.&quot;_);@_)"/>
    <numFmt numFmtId="179" formatCode="#,##0_);\(#,##0\)"/>
    <numFmt numFmtId="180" formatCode="#\ ##0.00_)"/>
    <numFmt numFmtId="181" formatCode="#\ ##0.00_);\-#\ ##0.00_);#\ ##0.00_);@"/>
    <numFmt numFmtId="182" formatCode="#\ ##0,,\ &quot;mio.&quot;_)"/>
    <numFmt numFmtId="183" formatCode="\(0.00\);\(\-0.00\);\(0.00\);@_)"/>
    <numFmt numFmtId="184" formatCode="#\ ##0,,\ &quot;mio.&quot;_);\−#\ ##0,,\ &quot;mio.&quot;_);#\ ##0,,\ &quot;mio.&quot;_);@_)"/>
    <numFmt numFmtId="185" formatCode="\(0.00\)"/>
    <numFmt numFmtId="186" formatCode="0.00;\−0.00;0.00;@"/>
    <numFmt numFmtId="187" formatCode="@_)*."/>
    <numFmt numFmtId="188" formatCode="0.0_)"/>
  </numFmts>
  <fonts count="24" x14ac:knownFonts="1">
    <font>
      <sz val="10"/>
      <name val="Times"/>
    </font>
    <font>
      <sz val="10"/>
      <name val="Times"/>
      <family val="1"/>
    </font>
    <font>
      <sz val="10"/>
      <name val="Arial"/>
      <family val="2"/>
    </font>
    <font>
      <sz val="10"/>
      <color indexed="8"/>
      <name val="MS Sans Serif"/>
      <family val="2"/>
    </font>
    <font>
      <u/>
      <sz val="10"/>
      <color indexed="30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sz val="10"/>
      <name val="Times"/>
    </font>
    <font>
      <sz val="8"/>
      <name val="Times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49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169" fontId="5" fillId="0" borderId="0" applyBorder="0"/>
    <xf numFmtId="0" fontId="6" fillId="0" borderId="0"/>
    <xf numFmtId="0" fontId="17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404">
    <xf numFmtId="0" fontId="0" fillId="0" borderId="0" xfId="0"/>
    <xf numFmtId="0" fontId="7" fillId="0" borderId="0" xfId="8" applyFont="1"/>
    <xf numFmtId="0" fontId="8" fillId="0" borderId="0" xfId="5" applyFont="1"/>
    <xf numFmtId="0" fontId="8" fillId="0" borderId="0" xfId="0" applyFont="1"/>
    <xf numFmtId="0" fontId="8" fillId="0" borderId="0" xfId="5" applyFont="1" applyAlignment="1">
      <alignment horizontal="left"/>
    </xf>
    <xf numFmtId="167" fontId="10" fillId="0" borderId="0" xfId="6" applyNumberFormat="1" applyFont="1" applyAlignment="1">
      <alignment horizontal="right"/>
    </xf>
    <xf numFmtId="167" fontId="10" fillId="0" borderId="0" xfId="6" applyNumberFormat="1" applyFont="1" applyAlignment="1">
      <alignment horizontal="left" indent="1"/>
    </xf>
    <xf numFmtId="0" fontId="10" fillId="0" borderId="0" xfId="6" applyFont="1" applyAlignment="1">
      <alignment horizontal="left"/>
    </xf>
    <xf numFmtId="0" fontId="10" fillId="0" borderId="0" xfId="6" applyFont="1" applyAlignment="1">
      <alignment horizontal="left" indent="1"/>
    </xf>
    <xf numFmtId="0" fontId="7" fillId="0" borderId="0" xfId="5" applyFont="1" applyAlignment="1">
      <alignment horizontal="right"/>
    </xf>
    <xf numFmtId="0" fontId="8" fillId="0" borderId="0" xfId="3" applyFont="1"/>
    <xf numFmtId="0" fontId="7" fillId="0" borderId="0" xfId="3" applyFont="1"/>
    <xf numFmtId="0" fontId="8" fillId="0" borderId="0" xfId="8" applyFont="1" applyAlignment="1">
      <alignment wrapText="1"/>
    </xf>
    <xf numFmtId="1" fontId="7" fillId="0" borderId="0" xfId="3" applyNumberFormat="1" applyFont="1"/>
    <xf numFmtId="169" fontId="8" fillId="0" borderId="0" xfId="7" applyFont="1"/>
    <xf numFmtId="167" fontId="8" fillId="0" borderId="0" xfId="7" applyNumberFormat="1" applyFont="1"/>
    <xf numFmtId="1" fontId="8" fillId="0" borderId="0" xfId="7" applyNumberFormat="1" applyFont="1"/>
    <xf numFmtId="167" fontId="8" fillId="0" borderId="0" xfId="7" applyNumberFormat="1" applyFont="1" applyProtection="1">
      <protection locked="0"/>
    </xf>
    <xf numFmtId="0" fontId="8" fillId="0" borderId="0" xfId="4" applyFont="1"/>
    <xf numFmtId="0" fontId="7" fillId="0" borderId="0" xfId="5" applyFont="1" applyAlignment="1">
      <alignment horizontal="center" vertical="top"/>
    </xf>
    <xf numFmtId="0" fontId="8" fillId="0" borderId="0" xfId="5" applyFont="1" applyAlignment="1">
      <alignment horizontal="left" wrapText="1"/>
    </xf>
    <xf numFmtId="0" fontId="14" fillId="0" borderId="0" xfId="1" applyFont="1" applyAlignment="1" applyProtection="1"/>
    <xf numFmtId="167" fontId="8" fillId="0" borderId="0" xfId="5" applyNumberFormat="1" applyFont="1" applyAlignment="1">
      <alignment horizontal="center"/>
    </xf>
    <xf numFmtId="0" fontId="7" fillId="0" borderId="2" xfId="5" applyFont="1" applyBorder="1" applyAlignment="1">
      <alignment horizontal="center" vertical="top" wrapText="1"/>
    </xf>
    <xf numFmtId="166" fontId="10" fillId="0" borderId="0" xfId="2" applyNumberFormat="1" applyFont="1" applyFill="1" applyBorder="1" applyAlignment="1">
      <alignment horizontal="center"/>
    </xf>
    <xf numFmtId="166" fontId="8" fillId="0" borderId="0" xfId="2" applyNumberFormat="1" applyFont="1" applyFill="1"/>
    <xf numFmtId="166" fontId="8" fillId="0" borderId="0" xfId="2" applyNumberFormat="1" applyFont="1"/>
    <xf numFmtId="0" fontId="8" fillId="0" borderId="0" xfId="0" applyFont="1" applyAlignment="1">
      <alignment horizontal="right"/>
    </xf>
    <xf numFmtId="0" fontId="9" fillId="0" borderId="0" xfId="5" applyFont="1" applyAlignment="1">
      <alignment horizontal="left" wrapText="1"/>
    </xf>
    <xf numFmtId="0" fontId="7" fillId="0" borderId="0" xfId="5" applyFont="1" applyAlignment="1">
      <alignment horizontal="center" vertical="top" wrapText="1"/>
    </xf>
    <xf numFmtId="1" fontId="8" fillId="0" borderId="0" xfId="7" applyNumberFormat="1" applyFont="1" applyBorder="1"/>
    <xf numFmtId="167" fontId="8" fillId="0" borderId="0" xfId="0" applyNumberFormat="1" applyFont="1" applyAlignment="1">
      <alignment horizontal="center" vertical="center"/>
    </xf>
    <xf numFmtId="0" fontId="7" fillId="0" borderId="2" xfId="5" applyFont="1" applyBorder="1" applyAlignment="1">
      <alignment horizontal="center"/>
    </xf>
    <xf numFmtId="169" fontId="8" fillId="0" borderId="0" xfId="7" applyFont="1" applyBorder="1" applyAlignment="1">
      <alignment horizontal="left"/>
    </xf>
    <xf numFmtId="0" fontId="11" fillId="0" borderId="0" xfId="6" applyFont="1" applyAlignment="1">
      <alignment horizontal="left" indent="1"/>
    </xf>
    <xf numFmtId="170" fontId="8" fillId="0" borderId="0" xfId="0" applyNumberFormat="1" applyFont="1" applyAlignment="1">
      <alignment horizontal="left" vertical="center"/>
    </xf>
    <xf numFmtId="0" fontId="7" fillId="0" borderId="0" xfId="8" applyFont="1" applyAlignment="1">
      <alignment horizontal="center"/>
    </xf>
    <xf numFmtId="169" fontId="8" fillId="0" borderId="0" xfId="7" applyFont="1" applyAlignment="1">
      <alignment horizontal="center"/>
    </xf>
    <xf numFmtId="167" fontId="8" fillId="0" borderId="0" xfId="7" applyNumberFormat="1" applyFont="1" applyAlignment="1">
      <alignment horizontal="center"/>
    </xf>
    <xf numFmtId="166" fontId="11" fillId="0" borderId="0" xfId="2" applyNumberFormat="1" applyFont="1" applyFill="1" applyBorder="1" applyAlignment="1">
      <alignment horizontal="center"/>
    </xf>
    <xf numFmtId="166" fontId="7" fillId="0" borderId="0" xfId="2" applyNumberFormat="1" applyFont="1"/>
    <xf numFmtId="167" fontId="7" fillId="0" borderId="0" xfId="7" applyNumberFormat="1" applyFont="1" applyAlignment="1">
      <alignment horizontal="center"/>
    </xf>
    <xf numFmtId="169" fontId="7" fillId="0" borderId="0" xfId="7" applyFont="1"/>
    <xf numFmtId="0" fontId="8" fillId="0" borderId="0" xfId="5" applyFont="1" applyAlignment="1">
      <alignment horizontal="center" vertical="center"/>
    </xf>
    <xf numFmtId="167" fontId="8" fillId="0" borderId="0" xfId="7" applyNumberFormat="1" applyFont="1" applyBorder="1" applyAlignment="1">
      <alignment horizontal="center"/>
    </xf>
    <xf numFmtId="0" fontId="9" fillId="0" borderId="2" xfId="5" applyFont="1" applyBorder="1" applyAlignment="1">
      <alignment horizontal="left" wrapText="1"/>
    </xf>
    <xf numFmtId="0" fontId="10" fillId="0" borderId="12" xfId="6" applyFont="1" applyBorder="1" applyAlignment="1">
      <alignment horizontal="left" indent="1"/>
    </xf>
    <xf numFmtId="167" fontId="8" fillId="0" borderId="0" xfId="2" applyNumberFormat="1" applyFont="1" applyAlignment="1">
      <alignment horizontal="center"/>
    </xf>
    <xf numFmtId="167" fontId="8" fillId="0" borderId="12" xfId="7" applyNumberFormat="1" applyFont="1" applyBorder="1" applyAlignment="1">
      <alignment horizontal="center"/>
    </xf>
    <xf numFmtId="0" fontId="8" fillId="0" borderId="0" xfId="5" applyFont="1" applyAlignment="1">
      <alignment horizontal="center"/>
    </xf>
    <xf numFmtId="167" fontId="8" fillId="0" borderId="0" xfId="2" applyNumberFormat="1" applyFont="1" applyBorder="1" applyAlignment="1">
      <alignment horizontal="center"/>
    </xf>
    <xf numFmtId="167" fontId="8" fillId="0" borderId="12" xfId="0" applyNumberFormat="1" applyFont="1" applyBorder="1" applyAlignment="1">
      <alignment horizontal="center" vertical="center"/>
    </xf>
    <xf numFmtId="167" fontId="10" fillId="0" borderId="12" xfId="6" applyNumberFormat="1" applyFont="1" applyBorder="1" applyAlignment="1">
      <alignment horizontal="left" indent="1"/>
    </xf>
    <xf numFmtId="167" fontId="8" fillId="0" borderId="0" xfId="5" applyNumberFormat="1" applyFont="1"/>
    <xf numFmtId="176" fontId="8" fillId="0" borderId="0" xfId="0" applyNumberFormat="1" applyFont="1" applyAlignment="1">
      <alignment horizontal="left" vertical="center"/>
    </xf>
    <xf numFmtId="176" fontId="8" fillId="0" borderId="12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left" vertical="center"/>
    </xf>
    <xf numFmtId="176" fontId="7" fillId="0" borderId="2" xfId="0" applyNumberFormat="1" applyFont="1" applyBorder="1" applyAlignment="1">
      <alignment horizontal="center" vertical="center"/>
    </xf>
    <xf numFmtId="0" fontId="13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right"/>
    </xf>
    <xf numFmtId="11" fontId="7" fillId="2" borderId="0" xfId="0" applyNumberFormat="1" applyFont="1" applyFill="1"/>
    <xf numFmtId="0" fontId="7" fillId="0" borderId="0" xfId="5" applyFont="1" applyAlignment="1">
      <alignment horizontal="left"/>
    </xf>
    <xf numFmtId="2" fontId="8" fillId="0" borderId="0" xfId="5" applyNumberFormat="1" applyFont="1" applyAlignment="1">
      <alignment horizontal="center" vertical="center"/>
    </xf>
    <xf numFmtId="0" fontId="7" fillId="0" borderId="2" xfId="5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7" fontId="8" fillId="0" borderId="0" xfId="5" applyNumberFormat="1" applyFont="1" applyAlignment="1">
      <alignment horizontal="center" vertical="center"/>
    </xf>
    <xf numFmtId="167" fontId="10" fillId="0" borderId="0" xfId="6" applyNumberFormat="1" applyFont="1" applyAlignment="1">
      <alignment horizontal="center" vertical="center"/>
    </xf>
    <xf numFmtId="167" fontId="8" fillId="0" borderId="0" xfId="2" applyNumberFormat="1" applyFont="1" applyBorder="1" applyAlignment="1">
      <alignment horizontal="center" vertical="center"/>
    </xf>
    <xf numFmtId="166" fontId="8" fillId="0" borderId="0" xfId="2" applyNumberFormat="1" applyFont="1" applyBorder="1" applyAlignment="1">
      <alignment horizontal="center" vertical="center"/>
    </xf>
    <xf numFmtId="168" fontId="8" fillId="0" borderId="0" xfId="2" applyNumberFormat="1" applyFont="1" applyBorder="1" applyAlignment="1">
      <alignment horizontal="center" vertical="center"/>
    </xf>
    <xf numFmtId="167" fontId="8" fillId="0" borderId="12" xfId="5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175" fontId="8" fillId="0" borderId="0" xfId="0" applyNumberFormat="1" applyFont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wrapText="1"/>
    </xf>
    <xf numFmtId="170" fontId="9" fillId="0" borderId="0" xfId="0" applyNumberFormat="1" applyFont="1" applyAlignment="1">
      <alignment horizontal="right" vertical="center"/>
    </xf>
    <xf numFmtId="170" fontId="8" fillId="0" borderId="5" xfId="0" applyNumberFormat="1" applyFont="1" applyBorder="1" applyAlignment="1">
      <alignment horizontal="center" vertical="center" wrapText="1"/>
    </xf>
    <xf numFmtId="170" fontId="8" fillId="0" borderId="4" xfId="0" applyNumberFormat="1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right" vertical="center" shrinkToFit="1"/>
    </xf>
    <xf numFmtId="170" fontId="8" fillId="0" borderId="0" xfId="0" applyNumberFormat="1" applyFont="1" applyAlignment="1">
      <alignment horizontal="right" vertical="center"/>
    </xf>
    <xf numFmtId="167" fontId="8" fillId="0" borderId="0" xfId="0" quotePrefix="1" applyNumberFormat="1" applyFont="1" applyAlignment="1">
      <alignment horizontal="right" vertical="center" shrinkToFit="1"/>
    </xf>
    <xf numFmtId="171" fontId="8" fillId="0" borderId="0" xfId="0" applyNumberFormat="1" applyFont="1" applyAlignment="1">
      <alignment horizontal="left" vertical="center"/>
    </xf>
    <xf numFmtId="0" fontId="11" fillId="0" borderId="0" xfId="6" applyFont="1" applyAlignment="1">
      <alignment horizontal="left"/>
    </xf>
    <xf numFmtId="167" fontId="8" fillId="0" borderId="11" xfId="5" applyNumberFormat="1" applyFont="1" applyBorder="1" applyAlignment="1">
      <alignment horizontal="center" vertical="center"/>
    </xf>
    <xf numFmtId="167" fontId="8" fillId="0" borderId="13" xfId="5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 wrapText="1"/>
    </xf>
    <xf numFmtId="170" fontId="8" fillId="0" borderId="8" xfId="0" applyNumberFormat="1" applyFont="1" applyBorder="1" applyAlignment="1">
      <alignment horizontal="center" vertical="center" wrapText="1"/>
    </xf>
    <xf numFmtId="167" fontId="8" fillId="0" borderId="19" xfId="5" applyNumberFormat="1" applyFont="1" applyBorder="1" applyAlignment="1">
      <alignment horizontal="center" vertical="center"/>
    </xf>
    <xf numFmtId="167" fontId="8" fillId="0" borderId="15" xfId="5" applyNumberFormat="1" applyFont="1" applyBorder="1" applyAlignment="1">
      <alignment horizontal="center" vertical="center"/>
    </xf>
    <xf numFmtId="171" fontId="8" fillId="0" borderId="5" xfId="0" applyNumberFormat="1" applyFont="1" applyBorder="1" applyAlignment="1">
      <alignment horizontal="center" vertical="center"/>
    </xf>
    <xf numFmtId="171" fontId="9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right" vertical="center"/>
    </xf>
    <xf numFmtId="171" fontId="8" fillId="0" borderId="1" xfId="0" applyNumberFormat="1" applyFont="1" applyBorder="1" applyAlignment="1">
      <alignment horizontal="left" vertical="center"/>
    </xf>
    <xf numFmtId="171" fontId="8" fillId="0" borderId="0" xfId="0" applyNumberFormat="1" applyFont="1" applyAlignment="1">
      <alignment horizontal="right" vertical="center"/>
    </xf>
    <xf numFmtId="173" fontId="9" fillId="0" borderId="17" xfId="0" applyNumberFormat="1" applyFont="1" applyBorder="1" applyAlignment="1">
      <alignment horizontal="left" vertical="center"/>
    </xf>
    <xf numFmtId="171" fontId="8" fillId="0" borderId="17" xfId="0" applyNumberFormat="1" applyFont="1" applyBorder="1" applyAlignment="1">
      <alignment horizontal="left" vertical="center"/>
    </xf>
    <xf numFmtId="171" fontId="9" fillId="0" borderId="17" xfId="0" applyNumberFormat="1" applyFont="1" applyBorder="1" applyAlignment="1">
      <alignment horizontal="right" vertical="center"/>
    </xf>
    <xf numFmtId="171" fontId="8" fillId="0" borderId="1" xfId="0" applyNumberFormat="1" applyFont="1" applyBorder="1" applyAlignment="1">
      <alignment horizontal="right" vertical="center"/>
    </xf>
    <xf numFmtId="171" fontId="8" fillId="0" borderId="14" xfId="0" applyNumberFormat="1" applyFont="1" applyBorder="1" applyAlignment="1">
      <alignment horizontal="left" vertical="center"/>
    </xf>
    <xf numFmtId="171" fontId="8" fillId="0" borderId="12" xfId="0" applyNumberFormat="1" applyFont="1" applyBorder="1" applyAlignment="1">
      <alignment horizontal="left" vertical="center"/>
    </xf>
    <xf numFmtId="171" fontId="8" fillId="0" borderId="12" xfId="0" applyNumberFormat="1" applyFont="1" applyBorder="1" applyAlignment="1">
      <alignment horizontal="right" vertical="center"/>
    </xf>
    <xf numFmtId="173" fontId="8" fillId="0" borderId="18" xfId="0" applyNumberFormat="1" applyFont="1" applyBorder="1" applyAlignment="1">
      <alignment horizontal="left" vertical="center"/>
    </xf>
    <xf numFmtId="172" fontId="8" fillId="0" borderId="7" xfId="0" applyNumberFormat="1" applyFont="1" applyBorder="1" applyAlignment="1">
      <alignment horizontal="center" vertical="center"/>
    </xf>
    <xf numFmtId="171" fontId="8" fillId="0" borderId="7" xfId="0" applyNumberFormat="1" applyFont="1" applyBorder="1" applyAlignment="1">
      <alignment horizontal="center" vertical="center"/>
    </xf>
    <xf numFmtId="171" fontId="9" fillId="0" borderId="17" xfId="0" applyNumberFormat="1" applyFont="1" applyBorder="1" applyAlignment="1">
      <alignment horizontal="left" vertical="center" indent="3"/>
    </xf>
    <xf numFmtId="167" fontId="8" fillId="0" borderId="0" xfId="0" applyNumberFormat="1" applyFont="1"/>
    <xf numFmtId="166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/>
    <xf numFmtId="171" fontId="9" fillId="0" borderId="17" xfId="0" applyNumberFormat="1" applyFont="1" applyBorder="1" applyAlignment="1">
      <alignment horizontal="left" vertical="center" indent="1"/>
    </xf>
    <xf numFmtId="178" fontId="8" fillId="0" borderId="6" xfId="0" applyNumberFormat="1" applyFont="1" applyBorder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0" fontId="8" fillId="0" borderId="0" xfId="9" applyFont="1"/>
    <xf numFmtId="169" fontId="14" fillId="0" borderId="0" xfId="10" applyNumberFormat="1" applyFont="1" applyAlignment="1" applyProtection="1">
      <alignment horizontal="left"/>
    </xf>
    <xf numFmtId="0" fontId="7" fillId="0" borderId="0" xfId="9" applyFont="1"/>
    <xf numFmtId="1" fontId="8" fillId="0" borderId="0" xfId="9" applyNumberFormat="1" applyFont="1" applyAlignment="1">
      <alignment horizontal="center"/>
    </xf>
    <xf numFmtId="0" fontId="8" fillId="0" borderId="0" xfId="11" applyFont="1"/>
    <xf numFmtId="179" fontId="8" fillId="0" borderId="0" xfId="7" applyNumberFormat="1" applyFont="1" applyProtection="1">
      <protection locked="0"/>
    </xf>
    <xf numFmtId="169" fontId="7" fillId="0" borderId="3" xfId="7" applyFont="1" applyBorder="1" applyAlignment="1">
      <alignment horizontal="center"/>
    </xf>
    <xf numFmtId="1" fontId="7" fillId="3" borderId="3" xfId="7" applyNumberFormat="1" applyFont="1" applyFill="1" applyBorder="1" applyAlignment="1">
      <alignment horizontal="center"/>
    </xf>
    <xf numFmtId="0" fontId="7" fillId="0" borderId="0" xfId="11" applyFont="1" applyAlignment="1">
      <alignment horizontal="center"/>
    </xf>
    <xf numFmtId="179" fontId="7" fillId="0" borderId="0" xfId="7" applyNumberFormat="1" applyFont="1" applyAlignment="1" applyProtection="1">
      <alignment horizontal="center"/>
      <protection locked="0"/>
    </xf>
    <xf numFmtId="169" fontId="7" fillId="0" borderId="0" xfId="7" applyFont="1" applyAlignment="1">
      <alignment horizontal="center"/>
    </xf>
    <xf numFmtId="169" fontId="7" fillId="0" borderId="2" xfId="7" applyFont="1" applyBorder="1" applyAlignment="1">
      <alignment horizontal="left" vertical="center" wrapText="1"/>
    </xf>
    <xf numFmtId="0" fontId="8" fillId="0" borderId="4" xfId="9" applyFont="1" applyBorder="1" applyAlignment="1">
      <alignment horizontal="center" vertical="top" wrapText="1"/>
    </xf>
    <xf numFmtId="169" fontId="8" fillId="0" borderId="3" xfId="7" applyFont="1" applyBorder="1" applyAlignment="1">
      <alignment horizontal="center" vertical="top" wrapText="1"/>
    </xf>
    <xf numFmtId="169" fontId="8" fillId="3" borderId="3" xfId="7" applyFont="1" applyFill="1" applyBorder="1" applyAlignment="1">
      <alignment horizontal="center" vertical="top" wrapText="1"/>
    </xf>
    <xf numFmtId="169" fontId="8" fillId="0" borderId="9" xfId="7" applyFont="1" applyBorder="1" applyAlignment="1">
      <alignment horizontal="center" vertical="top" wrapText="1"/>
    </xf>
    <xf numFmtId="169" fontId="8" fillId="0" borderId="2" xfId="7" applyFont="1" applyBorder="1" applyAlignment="1">
      <alignment horizontal="center" vertical="top" wrapText="1"/>
    </xf>
    <xf numFmtId="0" fontId="7" fillId="0" borderId="0" xfId="11" applyFont="1" applyAlignment="1">
      <alignment horizontal="center" vertical="top" wrapText="1"/>
    </xf>
    <xf numFmtId="179" fontId="7" fillId="0" borderId="0" xfId="7" applyNumberFormat="1" applyFont="1" applyAlignment="1" applyProtection="1">
      <alignment horizontal="center" vertical="top" wrapText="1"/>
      <protection locked="0"/>
    </xf>
    <xf numFmtId="169" fontId="7" fillId="0" borderId="0" xfId="7" applyFont="1" applyAlignment="1">
      <alignment horizontal="center" vertical="top" wrapText="1"/>
    </xf>
    <xf numFmtId="0" fontId="7" fillId="0" borderId="2" xfId="9" applyFont="1" applyBorder="1" applyAlignment="1">
      <alignment horizontal="left"/>
    </xf>
    <xf numFmtId="180" fontId="7" fillId="0" borderId="4" xfId="9" applyNumberFormat="1" applyFont="1" applyBorder="1" applyAlignment="1">
      <alignment horizontal="right" vertical="center"/>
    </xf>
    <xf numFmtId="165" fontId="7" fillId="0" borderId="2" xfId="12" applyFont="1" applyBorder="1" applyAlignment="1">
      <alignment horizontal="right"/>
    </xf>
    <xf numFmtId="165" fontId="7" fillId="3" borderId="2" xfId="12" applyFont="1" applyFill="1" applyBorder="1" applyAlignment="1">
      <alignment horizontal="right"/>
    </xf>
    <xf numFmtId="165" fontId="7" fillId="0" borderId="8" xfId="12" applyFont="1" applyBorder="1" applyAlignment="1">
      <alignment horizontal="right"/>
    </xf>
    <xf numFmtId="180" fontId="7" fillId="0" borderId="3" xfId="9" applyNumberFormat="1" applyFont="1" applyBorder="1" applyAlignment="1">
      <alignment horizontal="right" vertical="center"/>
    </xf>
    <xf numFmtId="165" fontId="7" fillId="0" borderId="9" xfId="12" applyFont="1" applyBorder="1" applyAlignment="1">
      <alignment horizontal="right"/>
    </xf>
    <xf numFmtId="2" fontId="7" fillId="0" borderId="2" xfId="9" applyNumberFormat="1" applyFont="1" applyBorder="1"/>
    <xf numFmtId="2" fontId="7" fillId="0" borderId="4" xfId="9" applyNumberFormat="1" applyFont="1" applyBorder="1"/>
    <xf numFmtId="2" fontId="7" fillId="0" borderId="4" xfId="9" applyNumberFormat="1" applyFont="1" applyBorder="1" applyAlignment="1">
      <alignment horizontal="right"/>
    </xf>
    <xf numFmtId="0" fontId="7" fillId="0" borderId="0" xfId="11" applyFont="1"/>
    <xf numFmtId="0" fontId="7" fillId="0" borderId="0" xfId="9" applyFont="1" applyAlignment="1">
      <alignment horizontal="left"/>
    </xf>
    <xf numFmtId="169" fontId="8" fillId="0" borderId="16" xfId="7" applyFont="1" applyBorder="1" applyAlignment="1">
      <alignment horizontal="left" indent="1"/>
    </xf>
    <xf numFmtId="169" fontId="8" fillId="0" borderId="0" xfId="7" applyFont="1" applyBorder="1" applyAlignment="1">
      <alignment horizontal="left" indent="1"/>
    </xf>
    <xf numFmtId="0" fontId="7" fillId="3" borderId="0" xfId="9" applyFont="1" applyFill="1" applyAlignment="1">
      <alignment horizontal="left"/>
    </xf>
    <xf numFmtId="169" fontId="8" fillId="0" borderId="17" xfId="7" applyFont="1" applyBorder="1" applyAlignment="1">
      <alignment horizontal="left" indent="1"/>
    </xf>
    <xf numFmtId="169" fontId="8" fillId="0" borderId="3" xfId="7" applyFont="1" applyBorder="1" applyAlignment="1">
      <alignment horizontal="left" indent="1"/>
    </xf>
    <xf numFmtId="0" fontId="7" fillId="0" borderId="17" xfId="9" applyFont="1" applyBorder="1" applyAlignment="1">
      <alignment horizontal="left"/>
    </xf>
    <xf numFmtId="0" fontId="7" fillId="0" borderId="9" xfId="9" applyFont="1" applyBorder="1" applyAlignment="1">
      <alignment horizontal="left"/>
    </xf>
    <xf numFmtId="0" fontId="7" fillId="0" borderId="11" xfId="9" applyFont="1" applyBorder="1" applyAlignment="1">
      <alignment horizontal="left"/>
    </xf>
    <xf numFmtId="166" fontId="7" fillId="0" borderId="3" xfId="12" applyNumberFormat="1" applyFont="1" applyBorder="1" applyAlignment="1" applyProtection="1">
      <alignment horizontal="left"/>
    </xf>
    <xf numFmtId="166" fontId="7" fillId="0" borderId="9" xfId="12" applyNumberFormat="1" applyFont="1" applyBorder="1" applyAlignment="1" applyProtection="1">
      <alignment horizontal="left"/>
    </xf>
    <xf numFmtId="166" fontId="7" fillId="0" borderId="0" xfId="12" applyNumberFormat="1" applyFont="1" applyBorder="1" applyAlignment="1" applyProtection="1">
      <alignment horizontal="left"/>
    </xf>
    <xf numFmtId="166" fontId="7" fillId="0" borderId="11" xfId="12" applyNumberFormat="1" applyFont="1" applyBorder="1" applyAlignment="1" applyProtection="1">
      <alignment horizontal="left"/>
    </xf>
    <xf numFmtId="166" fontId="8" fillId="0" borderId="3" xfId="12" applyNumberFormat="1" applyFont="1" applyBorder="1" applyAlignment="1" applyProtection="1"/>
    <xf numFmtId="166" fontId="8" fillId="0" borderId="9" xfId="12" applyNumberFormat="1" applyFont="1" applyBorder="1" applyAlignment="1">
      <alignment horizontal="right"/>
    </xf>
    <xf numFmtId="166" fontId="8" fillId="0" borderId="3" xfId="12" applyNumberFormat="1" applyFont="1" applyBorder="1" applyAlignment="1">
      <alignment horizontal="right"/>
    </xf>
    <xf numFmtId="166" fontId="8" fillId="0" borderId="9" xfId="12" applyNumberFormat="1" applyFont="1" applyFill="1" applyBorder="1"/>
    <xf numFmtId="166" fontId="8" fillId="0" borderId="17" xfId="12" applyNumberFormat="1" applyFont="1" applyBorder="1"/>
    <xf numFmtId="166" fontId="8" fillId="0" borderId="0" xfId="12" applyNumberFormat="1" applyFont="1" applyBorder="1"/>
    <xf numFmtId="181" fontId="8" fillId="0" borderId="17" xfId="9" applyNumberFormat="1" applyFont="1" applyBorder="1" applyAlignment="1">
      <alignment horizontal="right" vertical="center"/>
    </xf>
    <xf numFmtId="165" fontId="8" fillId="0" borderId="0" xfId="12" applyFont="1" applyBorder="1"/>
    <xf numFmtId="182" fontId="8" fillId="0" borderId="0" xfId="9" applyNumberFormat="1" applyFont="1" applyAlignment="1">
      <alignment horizontal="right" vertical="center"/>
    </xf>
    <xf numFmtId="183" fontId="8" fillId="3" borderId="17" xfId="9" applyNumberFormat="1" applyFont="1" applyFill="1" applyBorder="1" applyAlignment="1">
      <alignment horizontal="right" vertical="center"/>
    </xf>
    <xf numFmtId="181" fontId="8" fillId="0" borderId="0" xfId="9" applyNumberFormat="1" applyFont="1" applyAlignment="1">
      <alignment horizontal="right" vertical="center"/>
    </xf>
    <xf numFmtId="182" fontId="8" fillId="0" borderId="20" xfId="9" applyNumberFormat="1" applyFont="1" applyBorder="1" applyAlignment="1">
      <alignment horizontal="right" vertical="center"/>
    </xf>
    <xf numFmtId="183" fontId="8" fillId="0" borderId="17" xfId="9" applyNumberFormat="1" applyFont="1" applyBorder="1" applyAlignment="1">
      <alignment horizontal="right" vertical="center"/>
    </xf>
    <xf numFmtId="183" fontId="8" fillId="0" borderId="0" xfId="9" applyNumberFormat="1" applyFont="1" applyAlignment="1">
      <alignment horizontal="right" vertical="center"/>
    </xf>
    <xf numFmtId="183" fontId="8" fillId="0" borderId="11" xfId="9" applyNumberFormat="1" applyFont="1" applyBorder="1" applyAlignment="1">
      <alignment horizontal="right" vertical="center"/>
    </xf>
    <xf numFmtId="165" fontId="8" fillId="0" borderId="11" xfId="12" applyFont="1" applyBorder="1" applyAlignment="1">
      <alignment horizontal="right"/>
    </xf>
    <xf numFmtId="166" fontId="8" fillId="0" borderId="17" xfId="12" applyNumberFormat="1" applyFont="1" applyBorder="1" applyAlignment="1" applyProtection="1">
      <alignment horizontal="right"/>
    </xf>
    <xf numFmtId="165" fontId="8" fillId="0" borderId="0" xfId="12" applyFont="1" applyBorder="1" applyAlignment="1" applyProtection="1">
      <alignment horizontal="right"/>
    </xf>
    <xf numFmtId="181" fontId="8" fillId="3" borderId="17" xfId="9" applyNumberFormat="1" applyFont="1" applyFill="1" applyBorder="1" applyAlignment="1">
      <alignment horizontal="right" vertical="center"/>
    </xf>
    <xf numFmtId="2" fontId="8" fillId="0" borderId="11" xfId="9" applyNumberFormat="1" applyFont="1" applyBorder="1" applyAlignment="1">
      <alignment horizontal="right" vertical="center"/>
    </xf>
    <xf numFmtId="181" fontId="8" fillId="0" borderId="11" xfId="9" applyNumberFormat="1" applyFont="1" applyBorder="1" applyAlignment="1">
      <alignment horizontal="right" vertical="center"/>
    </xf>
    <xf numFmtId="184" fontId="8" fillId="0" borderId="0" xfId="9" applyNumberFormat="1" applyFont="1" applyAlignment="1">
      <alignment horizontal="right" vertical="center" shrinkToFit="1"/>
    </xf>
    <xf numFmtId="185" fontId="8" fillId="0" borderId="11" xfId="9" applyNumberFormat="1" applyFont="1" applyBorder="1" applyAlignment="1">
      <alignment horizontal="right" vertical="center"/>
    </xf>
    <xf numFmtId="183" fontId="8" fillId="0" borderId="11" xfId="12" applyNumberFormat="1" applyFont="1" applyBorder="1" applyAlignment="1">
      <alignment horizontal="right"/>
    </xf>
    <xf numFmtId="185" fontId="8" fillId="0" borderId="17" xfId="9" applyNumberFormat="1" applyFont="1" applyBorder="1" applyAlignment="1">
      <alignment vertical="center"/>
    </xf>
    <xf numFmtId="185" fontId="8" fillId="0" borderId="0" xfId="9" applyNumberFormat="1" applyFont="1" applyAlignment="1">
      <alignment vertical="center"/>
    </xf>
    <xf numFmtId="185" fontId="8" fillId="3" borderId="17" xfId="9" applyNumberFormat="1" applyFont="1" applyFill="1" applyBorder="1" applyAlignment="1">
      <alignment vertical="center"/>
    </xf>
    <xf numFmtId="185" fontId="8" fillId="0" borderId="17" xfId="9" applyNumberFormat="1" applyFont="1" applyBorder="1" applyAlignment="1">
      <alignment horizontal="right" vertical="center"/>
    </xf>
    <xf numFmtId="183" fontId="8" fillId="0" borderId="1" xfId="9" applyNumberFormat="1" applyFont="1" applyBorder="1" applyAlignment="1">
      <alignment horizontal="right" vertical="center"/>
    </xf>
    <xf numFmtId="183" fontId="8" fillId="0" borderId="10" xfId="12" applyNumberFormat="1" applyFont="1" applyBorder="1" applyAlignment="1">
      <alignment horizontal="right"/>
    </xf>
    <xf numFmtId="165" fontId="8" fillId="0" borderId="10" xfId="12" applyFont="1" applyBorder="1" applyAlignment="1">
      <alignment horizontal="right"/>
    </xf>
    <xf numFmtId="181" fontId="8" fillId="0" borderId="10" xfId="9" applyNumberFormat="1" applyFont="1" applyBorder="1" applyAlignment="1">
      <alignment horizontal="right" vertical="center"/>
    </xf>
    <xf numFmtId="0" fontId="15" fillId="0" borderId="2" xfId="9" applyFont="1" applyBorder="1" applyAlignment="1">
      <alignment vertical="center"/>
    </xf>
    <xf numFmtId="2" fontId="15" fillId="0" borderId="4" xfId="12" applyNumberFormat="1" applyFont="1" applyBorder="1" applyAlignment="1" applyProtection="1">
      <alignment vertical="center"/>
    </xf>
    <xf numFmtId="165" fontId="7" fillId="0" borderId="2" xfId="12" applyFont="1" applyBorder="1"/>
    <xf numFmtId="182" fontId="15" fillId="0" borderId="8" xfId="9" applyNumberFormat="1" applyFont="1" applyBorder="1" applyAlignment="1">
      <alignment horizontal="right" vertical="center"/>
    </xf>
    <xf numFmtId="165" fontId="15" fillId="3" borderId="2" xfId="12" applyFont="1" applyFill="1" applyBorder="1" applyAlignment="1" applyProtection="1">
      <alignment vertical="center"/>
    </xf>
    <xf numFmtId="2" fontId="15" fillId="0" borderId="2" xfId="12" applyNumberFormat="1" applyFont="1" applyBorder="1" applyAlignment="1" applyProtection="1">
      <alignment vertical="center"/>
    </xf>
    <xf numFmtId="165" fontId="15" fillId="0" borderId="4" xfId="12" applyFont="1" applyBorder="1" applyAlignment="1" applyProtection="1">
      <alignment vertical="center"/>
    </xf>
    <xf numFmtId="165" fontId="15" fillId="0" borderId="2" xfId="12" applyFont="1" applyBorder="1" applyAlignment="1" applyProtection="1">
      <alignment vertical="center"/>
    </xf>
    <xf numFmtId="182" fontId="15" fillId="0" borderId="2" xfId="9" applyNumberFormat="1" applyFont="1" applyBorder="1" applyAlignment="1">
      <alignment horizontal="right" vertical="center"/>
    </xf>
    <xf numFmtId="165" fontId="15" fillId="0" borderId="8" xfId="12" applyFont="1" applyBorder="1" applyAlignment="1" applyProtection="1">
      <alignment vertical="center"/>
    </xf>
    <xf numFmtId="165" fontId="15" fillId="0" borderId="0" xfId="12" applyFont="1" applyBorder="1" applyAlignment="1" applyProtection="1">
      <alignment vertical="center"/>
    </xf>
    <xf numFmtId="165" fontId="15" fillId="0" borderId="11" xfId="12" applyFont="1" applyBorder="1" applyAlignment="1" applyProtection="1">
      <alignment vertical="center"/>
    </xf>
    <xf numFmtId="165" fontId="15" fillId="0" borderId="18" xfId="12" applyFont="1" applyBorder="1" applyAlignment="1" applyProtection="1">
      <alignment vertical="center"/>
    </xf>
    <xf numFmtId="165" fontId="15" fillId="0" borderId="10" xfId="12" applyFont="1" applyBorder="1" applyAlignment="1" applyProtection="1">
      <alignment vertical="center"/>
    </xf>
    <xf numFmtId="0" fontId="15" fillId="0" borderId="0" xfId="11" applyFont="1" applyAlignment="1">
      <alignment vertical="center"/>
    </xf>
    <xf numFmtId="169" fontId="15" fillId="0" borderId="0" xfId="7" applyFont="1" applyAlignment="1">
      <alignment vertical="center"/>
    </xf>
    <xf numFmtId="1" fontId="8" fillId="0" borderId="9" xfId="7" applyNumberFormat="1" applyFont="1" applyBorder="1" applyAlignment="1">
      <alignment horizontal="left" indent="1"/>
    </xf>
    <xf numFmtId="0" fontId="8" fillId="3" borderId="0" xfId="9" applyFont="1" applyFill="1"/>
    <xf numFmtId="1" fontId="8" fillId="0" borderId="17" xfId="7" applyNumberFormat="1" applyFont="1" applyBorder="1" applyAlignment="1">
      <alignment horizontal="left" indent="1"/>
    </xf>
    <xf numFmtId="1" fontId="8" fillId="0" borderId="0" xfId="7" applyNumberFormat="1" applyFont="1" applyBorder="1" applyAlignment="1">
      <alignment horizontal="left" indent="1"/>
    </xf>
    <xf numFmtId="169" fontId="8" fillId="0" borderId="17" xfId="7" applyFont="1" applyBorder="1"/>
    <xf numFmtId="169" fontId="8" fillId="0" borderId="3" xfId="7" applyFont="1" applyBorder="1"/>
    <xf numFmtId="169" fontId="8" fillId="0" borderId="0" xfId="7" applyFont="1" applyBorder="1"/>
    <xf numFmtId="0" fontId="8" fillId="0" borderId="17" xfId="9" applyFont="1" applyBorder="1"/>
    <xf numFmtId="0" fontId="8" fillId="0" borderId="3" xfId="9" applyFont="1" applyBorder="1"/>
    <xf numFmtId="0" fontId="8" fillId="0" borderId="16" xfId="9" applyFont="1" applyBorder="1"/>
    <xf numFmtId="0" fontId="8" fillId="0" borderId="11" xfId="9" applyFont="1" applyBorder="1"/>
    <xf numFmtId="166" fontId="7" fillId="0" borderId="3" xfId="12" applyNumberFormat="1" applyFont="1" applyBorder="1" applyAlignment="1">
      <alignment horizontal="left"/>
    </xf>
    <xf numFmtId="166" fontId="7" fillId="0" borderId="9" xfId="12" applyNumberFormat="1" applyFont="1" applyBorder="1" applyAlignment="1">
      <alignment horizontal="left"/>
    </xf>
    <xf numFmtId="166" fontId="8" fillId="0" borderId="3" xfId="12" applyNumberFormat="1" applyFont="1" applyBorder="1" applyAlignment="1" applyProtection="1">
      <alignment horizontal="right"/>
    </xf>
    <xf numFmtId="166" fontId="8" fillId="0" borderId="9" xfId="12" applyNumberFormat="1" applyFont="1" applyBorder="1" applyAlignment="1" applyProtection="1">
      <alignment horizontal="right"/>
    </xf>
    <xf numFmtId="166" fontId="8" fillId="0" borderId="0" xfId="12" applyNumberFormat="1" applyFont="1" applyBorder="1" applyAlignment="1" applyProtection="1">
      <alignment horizontal="right"/>
    </xf>
    <xf numFmtId="165" fontId="8" fillId="3" borderId="0" xfId="12" applyFont="1" applyFill="1" applyBorder="1" applyAlignment="1">
      <alignment horizontal="right"/>
    </xf>
    <xf numFmtId="165" fontId="8" fillId="0" borderId="0" xfId="12" applyFont="1" applyFill="1" applyBorder="1" applyAlignment="1">
      <alignment horizontal="right"/>
    </xf>
    <xf numFmtId="165" fontId="8" fillId="0" borderId="0" xfId="12" applyFont="1" applyBorder="1" applyAlignment="1">
      <alignment horizontal="right"/>
    </xf>
    <xf numFmtId="0" fontId="9" fillId="0" borderId="0" xfId="9" applyFont="1" applyAlignment="1">
      <alignment horizontal="left"/>
    </xf>
    <xf numFmtId="181" fontId="9" fillId="0" borderId="17" xfId="9" applyNumberFormat="1" applyFont="1" applyBorder="1" applyAlignment="1">
      <alignment horizontal="right" vertical="center"/>
    </xf>
    <xf numFmtId="182" fontId="9" fillId="0" borderId="0" xfId="9" applyNumberFormat="1" applyFont="1" applyAlignment="1">
      <alignment horizontal="right" vertical="center"/>
    </xf>
    <xf numFmtId="181" fontId="9" fillId="0" borderId="0" xfId="9" applyNumberFormat="1" applyFont="1" applyAlignment="1">
      <alignment horizontal="right" vertical="center"/>
    </xf>
    <xf numFmtId="0" fontId="9" fillId="0" borderId="0" xfId="9" applyFont="1" applyAlignment="1">
      <alignment horizontal="left" indent="3"/>
    </xf>
    <xf numFmtId="2" fontId="8" fillId="0" borderId="0" xfId="9" applyNumberFormat="1" applyFont="1"/>
    <xf numFmtId="165" fontId="8" fillId="0" borderId="17" xfId="12" applyFont="1" applyFill="1" applyBorder="1" applyAlignment="1" applyProtection="1"/>
    <xf numFmtId="165" fontId="8" fillId="0" borderId="17" xfId="12" applyFont="1" applyBorder="1" applyAlignment="1" applyProtection="1"/>
    <xf numFmtId="165" fontId="8" fillId="0" borderId="0" xfId="12" applyFont="1" applyBorder="1" applyAlignment="1" applyProtection="1"/>
    <xf numFmtId="185" fontId="8" fillId="3" borderId="0" xfId="12" applyNumberFormat="1" applyFont="1" applyFill="1" applyBorder="1" applyAlignment="1">
      <alignment horizontal="right"/>
    </xf>
    <xf numFmtId="185" fontId="8" fillId="0" borderId="0" xfId="12" applyNumberFormat="1" applyFont="1" applyBorder="1" applyAlignment="1">
      <alignment horizontal="right"/>
    </xf>
    <xf numFmtId="185" fontId="8" fillId="0" borderId="11" xfId="12" applyNumberFormat="1" applyFont="1" applyBorder="1" applyAlignment="1">
      <alignment horizontal="right"/>
    </xf>
    <xf numFmtId="185" fontId="8" fillId="0" borderId="0" xfId="9" applyNumberFormat="1" applyFont="1" applyAlignment="1">
      <alignment horizontal="right" vertical="center"/>
    </xf>
    <xf numFmtId="186" fontId="8" fillId="0" borderId="17" xfId="9" applyNumberFormat="1" applyFont="1" applyBorder="1" applyAlignment="1">
      <alignment horizontal="right" vertical="center"/>
    </xf>
    <xf numFmtId="186" fontId="8" fillId="0" borderId="0" xfId="9" applyNumberFormat="1" applyFont="1" applyAlignment="1">
      <alignment horizontal="right" vertical="center"/>
    </xf>
    <xf numFmtId="181" fontId="8" fillId="0" borderId="1" xfId="9" applyNumberFormat="1" applyFont="1" applyBorder="1" applyAlignment="1">
      <alignment horizontal="right" vertical="center"/>
    </xf>
    <xf numFmtId="165" fontId="15" fillId="0" borderId="2" xfId="12" applyFont="1" applyBorder="1"/>
    <xf numFmtId="169" fontId="7" fillId="0" borderId="2" xfId="7" applyFont="1" applyBorder="1"/>
    <xf numFmtId="164" fontId="7" fillId="0" borderId="14" xfId="12" applyNumberFormat="1" applyFont="1" applyBorder="1" applyAlignment="1" applyProtection="1">
      <alignment horizontal="right"/>
    </xf>
    <xf numFmtId="165" fontId="15" fillId="0" borderId="12" xfId="12" applyFont="1" applyBorder="1"/>
    <xf numFmtId="182" fontId="7" fillId="0" borderId="21" xfId="9" applyNumberFormat="1" applyFont="1" applyBorder="1" applyAlignment="1">
      <alignment horizontal="right"/>
    </xf>
    <xf numFmtId="165" fontId="7" fillId="3" borderId="22" xfId="12" applyFont="1" applyFill="1" applyBorder="1" applyAlignment="1" applyProtection="1">
      <alignment horizontal="right"/>
    </xf>
    <xf numFmtId="165" fontId="7" fillId="0" borderId="14" xfId="12" applyFont="1" applyBorder="1" applyAlignment="1" applyProtection="1">
      <alignment horizontal="right"/>
    </xf>
    <xf numFmtId="165" fontId="7" fillId="0" borderId="23" xfId="12" applyFont="1" applyBorder="1" applyAlignment="1" applyProtection="1">
      <alignment horizontal="right"/>
    </xf>
    <xf numFmtId="165" fontId="7" fillId="0" borderId="22" xfId="12" applyFont="1" applyBorder="1" applyAlignment="1" applyProtection="1">
      <alignment horizontal="right"/>
    </xf>
    <xf numFmtId="182" fontId="7" fillId="0" borderId="22" xfId="9" applyNumberFormat="1" applyFont="1" applyBorder="1" applyAlignment="1">
      <alignment horizontal="right"/>
    </xf>
    <xf numFmtId="165" fontId="7" fillId="0" borderId="21" xfId="12" applyFont="1" applyBorder="1" applyAlignment="1" applyProtection="1">
      <alignment horizontal="right"/>
    </xf>
    <xf numFmtId="10" fontId="8" fillId="0" borderId="0" xfId="13" applyNumberFormat="1" applyFont="1"/>
    <xf numFmtId="174" fontId="8" fillId="0" borderId="0" xfId="13" applyNumberFormat="1" applyFont="1"/>
    <xf numFmtId="1" fontId="8" fillId="0" borderId="0" xfId="9" applyNumberFormat="1" applyFont="1"/>
    <xf numFmtId="2" fontId="8" fillId="0" borderId="0" xfId="9" applyNumberFormat="1" applyFont="1" applyAlignment="1">
      <alignment horizontal="right"/>
    </xf>
    <xf numFmtId="169" fontId="8" fillId="0" borderId="0" xfId="7" applyFont="1" applyAlignment="1">
      <alignment horizontal="right"/>
    </xf>
    <xf numFmtId="165" fontId="8" fillId="0" borderId="0" xfId="9" applyNumberFormat="1" applyFont="1"/>
    <xf numFmtId="167" fontId="8" fillId="0" borderId="0" xfId="9" applyNumberFormat="1" applyFont="1"/>
    <xf numFmtId="165" fontId="7" fillId="0" borderId="0" xfId="12" applyFont="1" applyFill="1" applyBorder="1" applyAlignment="1">
      <alignment horizontal="right" vertical="center"/>
    </xf>
    <xf numFmtId="0" fontId="19" fillId="0" borderId="0" xfId="9" applyFont="1"/>
    <xf numFmtId="187" fontId="8" fillId="0" borderId="0" xfId="9" applyNumberFormat="1" applyFont="1" applyAlignment="1">
      <alignment horizontal="left" vertical="center"/>
    </xf>
    <xf numFmtId="2" fontId="15" fillId="0" borderId="0" xfId="9" applyNumberFormat="1" applyFont="1" applyAlignment="1">
      <alignment horizontal="right"/>
    </xf>
    <xf numFmtId="167" fontId="15" fillId="0" borderId="0" xfId="9" applyNumberFormat="1" applyFont="1"/>
    <xf numFmtId="1" fontId="7" fillId="0" borderId="0" xfId="7" applyNumberFormat="1" applyFont="1"/>
    <xf numFmtId="169" fontId="14" fillId="0" borderId="0" xfId="10" applyNumberFormat="1" applyFont="1" applyAlignment="1" applyProtection="1">
      <alignment horizontal="center"/>
    </xf>
    <xf numFmtId="2" fontId="7" fillId="0" borderId="0" xfId="9" applyNumberFormat="1" applyFont="1" applyAlignment="1">
      <alignment horizontal="left" vertical="top"/>
    </xf>
    <xf numFmtId="0" fontId="7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22" xfId="9" applyFont="1" applyBorder="1"/>
    <xf numFmtId="0" fontId="7" fillId="0" borderId="23" xfId="9" applyFont="1" applyBorder="1" applyAlignment="1">
      <alignment horizontal="center" vertical="center" wrapText="1"/>
    </xf>
    <xf numFmtId="0" fontId="7" fillId="0" borderId="22" xfId="9" applyFont="1" applyBorder="1" applyAlignment="1">
      <alignment horizontal="center" vertical="center" wrapText="1"/>
    </xf>
    <xf numFmtId="0" fontId="7" fillId="0" borderId="21" xfId="9" applyFont="1" applyBorder="1" applyAlignment="1">
      <alignment horizontal="center" vertical="center" wrapText="1"/>
    </xf>
    <xf numFmtId="4" fontId="8" fillId="0" borderId="17" xfId="9" applyNumberFormat="1" applyFont="1" applyBorder="1" applyAlignment="1">
      <alignment horizontal="center"/>
    </xf>
    <xf numFmtId="4" fontId="8" fillId="0" borderId="0" xfId="9" applyNumberFormat="1" applyFont="1" applyAlignment="1">
      <alignment horizontal="center"/>
    </xf>
    <xf numFmtId="4" fontId="8" fillId="0" borderId="11" xfId="9" applyNumberFormat="1" applyFont="1" applyBorder="1" applyAlignment="1">
      <alignment horizontal="center"/>
    </xf>
    <xf numFmtId="4" fontId="8" fillId="0" borderId="23" xfId="9" applyNumberFormat="1" applyFont="1" applyBorder="1" applyAlignment="1">
      <alignment horizontal="center"/>
    </xf>
    <xf numFmtId="4" fontId="8" fillId="0" borderId="22" xfId="9" applyNumberFormat="1" applyFont="1" applyBorder="1" applyAlignment="1">
      <alignment horizontal="center"/>
    </xf>
    <xf numFmtId="4" fontId="8" fillId="0" borderId="21" xfId="9" applyNumberFormat="1" applyFont="1" applyBorder="1" applyAlignment="1">
      <alignment horizontal="center"/>
    </xf>
    <xf numFmtId="0" fontId="21" fillId="0" borderId="0" xfId="5" applyFont="1" applyAlignment="1">
      <alignment horizontal="left"/>
    </xf>
    <xf numFmtId="0" fontId="10" fillId="0" borderId="3" xfId="6" applyFont="1" applyBorder="1" applyAlignment="1">
      <alignment horizontal="left" indent="1"/>
    </xf>
    <xf numFmtId="0" fontId="8" fillId="0" borderId="0" xfId="6" applyFont="1" applyAlignment="1">
      <alignment horizontal="left" indent="1"/>
    </xf>
    <xf numFmtId="0" fontId="7" fillId="0" borderId="0" xfId="6" applyFont="1" applyAlignment="1">
      <alignment horizontal="left" indent="1"/>
    </xf>
    <xf numFmtId="10" fontId="8" fillId="0" borderId="0" xfId="14" applyNumberFormat="1" applyFont="1"/>
    <xf numFmtId="174" fontId="8" fillId="0" borderId="0" xfId="14" applyNumberFormat="1" applyFont="1"/>
    <xf numFmtId="1" fontId="8" fillId="0" borderId="0" xfId="0" applyNumberFormat="1" applyFont="1"/>
    <xf numFmtId="2" fontId="8" fillId="0" borderId="0" xfId="0" applyNumberFormat="1" applyFont="1" applyAlignment="1">
      <alignment horizontal="right"/>
    </xf>
    <xf numFmtId="10" fontId="8" fillId="0" borderId="0" xfId="14" applyNumberFormat="1" applyFont="1" applyFill="1"/>
    <xf numFmtId="174" fontId="8" fillId="0" borderId="0" xfId="14" applyNumberFormat="1" applyFont="1" applyFill="1"/>
    <xf numFmtId="10" fontId="8" fillId="0" borderId="7" xfId="5" applyNumberFormat="1" applyFont="1" applyBorder="1" applyAlignment="1">
      <alignment horizontal="center" vertical="center"/>
    </xf>
    <xf numFmtId="0" fontId="7" fillId="0" borderId="0" xfId="1" applyFont="1" applyAlignment="1" applyProtection="1"/>
    <xf numFmtId="0" fontId="8" fillId="0" borderId="2" xfId="9" applyFont="1" applyBorder="1" applyAlignment="1">
      <alignment horizontal="center" vertical="top" wrapText="1"/>
    </xf>
    <xf numFmtId="180" fontId="7" fillId="0" borderId="2" xfId="9" applyNumberFormat="1" applyFont="1" applyBorder="1" applyAlignment="1">
      <alignment horizontal="right" vertical="center"/>
    </xf>
    <xf numFmtId="164" fontId="7" fillId="0" borderId="12" xfId="12" applyNumberFormat="1" applyFont="1" applyBorder="1" applyAlignment="1" applyProtection="1">
      <alignment horizontal="right"/>
    </xf>
    <xf numFmtId="183" fontId="8" fillId="3" borderId="13" xfId="9" applyNumberFormat="1" applyFont="1" applyFill="1" applyBorder="1" applyAlignment="1">
      <alignment horizontal="right" vertical="center"/>
    </xf>
    <xf numFmtId="181" fontId="8" fillId="3" borderId="13" xfId="9" applyNumberFormat="1" applyFont="1" applyFill="1" applyBorder="1" applyAlignment="1">
      <alignment horizontal="right" vertical="center"/>
    </xf>
    <xf numFmtId="185" fontId="8" fillId="3" borderId="13" xfId="9" applyNumberFormat="1" applyFont="1" applyFill="1" applyBorder="1" applyAlignment="1">
      <alignment vertical="center"/>
    </xf>
    <xf numFmtId="1" fontId="8" fillId="0" borderId="3" xfId="7" applyNumberFormat="1" applyFont="1" applyBorder="1" applyAlignment="1">
      <alignment horizontal="left" indent="1"/>
    </xf>
    <xf numFmtId="1" fontId="7" fillId="3" borderId="6" xfId="7" applyNumberFormat="1" applyFont="1" applyFill="1" applyBorder="1" applyAlignment="1">
      <alignment horizontal="center"/>
    </xf>
    <xf numFmtId="169" fontId="8" fillId="3" borderId="6" xfId="7" applyFont="1" applyFill="1" applyBorder="1" applyAlignment="1">
      <alignment horizontal="center" vertical="top" wrapText="1"/>
    </xf>
    <xf numFmtId="165" fontId="7" fillId="3" borderId="5" xfId="12" applyFont="1" applyFill="1" applyBorder="1" applyAlignment="1">
      <alignment horizontal="right"/>
    </xf>
    <xf numFmtId="0" fontId="7" fillId="3" borderId="13" xfId="9" applyFont="1" applyFill="1" applyBorder="1" applyAlignment="1">
      <alignment horizontal="left"/>
    </xf>
    <xf numFmtId="165" fontId="15" fillId="3" borderId="5" xfId="12" applyFont="1" applyFill="1" applyBorder="1" applyAlignment="1" applyProtection="1">
      <alignment vertical="center"/>
    </xf>
    <xf numFmtId="0" fontId="8" fillId="3" borderId="13" xfId="9" applyFont="1" applyFill="1" applyBorder="1"/>
    <xf numFmtId="165" fontId="8" fillId="3" borderId="13" xfId="12" applyFont="1" applyFill="1" applyBorder="1" applyAlignment="1">
      <alignment horizontal="right"/>
    </xf>
    <xf numFmtId="185" fontId="8" fillId="3" borderId="13" xfId="12" applyNumberFormat="1" applyFont="1" applyFill="1" applyBorder="1" applyAlignment="1">
      <alignment horizontal="right"/>
    </xf>
    <xf numFmtId="165" fontId="7" fillId="3" borderId="24" xfId="12" applyFont="1" applyFill="1" applyBorder="1" applyAlignment="1" applyProtection="1">
      <alignment horizontal="right"/>
    </xf>
    <xf numFmtId="0" fontId="8" fillId="0" borderId="8" xfId="5" applyFont="1" applyBorder="1"/>
    <xf numFmtId="174" fontId="8" fillId="0" borderId="0" xfId="14" applyNumberFormat="1" applyFont="1" applyFill="1" applyBorder="1" applyAlignment="1">
      <alignment horizontal="center" vertical="center"/>
    </xf>
    <xf numFmtId="174" fontId="8" fillId="0" borderId="12" xfId="14" applyNumberFormat="1" applyFont="1" applyFill="1" applyBorder="1" applyAlignment="1">
      <alignment horizontal="center" vertical="center"/>
    </xf>
    <xf numFmtId="175" fontId="8" fillId="0" borderId="14" xfId="0" applyNumberFormat="1" applyFont="1" applyBorder="1" applyAlignment="1">
      <alignment horizontal="center" vertical="center" shrinkToFit="1"/>
    </xf>
    <xf numFmtId="175" fontId="8" fillId="0" borderId="12" xfId="0" applyNumberFormat="1" applyFont="1" applyBorder="1" applyAlignment="1">
      <alignment horizontal="center" vertical="center" shrinkToFit="1"/>
    </xf>
    <xf numFmtId="180" fontId="7" fillId="0" borderId="4" xfId="0" applyNumberFormat="1" applyFont="1" applyBorder="1" applyAlignment="1">
      <alignment horizontal="right" vertical="center"/>
    </xf>
    <xf numFmtId="165" fontId="7" fillId="0" borderId="2" xfId="2" applyFont="1" applyBorder="1" applyAlignment="1">
      <alignment horizontal="right"/>
    </xf>
    <xf numFmtId="181" fontId="8" fillId="0" borderId="17" xfId="0" applyNumberFormat="1" applyFont="1" applyBorder="1" applyAlignment="1">
      <alignment horizontal="right" vertical="center"/>
    </xf>
    <xf numFmtId="165" fontId="8" fillId="0" borderId="0" xfId="2" applyFont="1" applyBorder="1"/>
    <xf numFmtId="182" fontId="8" fillId="0" borderId="0" xfId="0" applyNumberFormat="1" applyFont="1" applyAlignment="1">
      <alignment horizontal="right" vertical="center"/>
    </xf>
    <xf numFmtId="184" fontId="8" fillId="0" borderId="0" xfId="0" applyNumberFormat="1" applyFont="1" applyAlignment="1">
      <alignment horizontal="right" vertical="center" shrinkToFit="1"/>
    </xf>
    <xf numFmtId="181" fontId="8" fillId="0" borderId="18" xfId="0" applyNumberFormat="1" applyFont="1" applyBorder="1" applyAlignment="1">
      <alignment horizontal="right" vertical="center"/>
    </xf>
    <xf numFmtId="2" fontId="15" fillId="0" borderId="4" xfId="2" applyNumberFormat="1" applyFont="1" applyBorder="1" applyAlignment="1" applyProtection="1">
      <alignment vertical="center"/>
    </xf>
    <xf numFmtId="165" fontId="7" fillId="0" borderId="2" xfId="2" applyFont="1" applyBorder="1"/>
    <xf numFmtId="182" fontId="15" fillId="0" borderId="2" xfId="0" applyNumberFormat="1" applyFont="1" applyBorder="1" applyAlignment="1">
      <alignment horizontal="right" vertical="center"/>
    </xf>
    <xf numFmtId="182" fontId="7" fillId="0" borderId="22" xfId="0" applyNumberFormat="1" applyFont="1" applyBorder="1" applyAlignment="1">
      <alignment horizontal="right"/>
    </xf>
    <xf numFmtId="167" fontId="7" fillId="0" borderId="0" xfId="7" applyNumberFormat="1" applyFont="1" applyBorder="1" applyAlignment="1">
      <alignment horizontal="center"/>
    </xf>
    <xf numFmtId="0" fontId="7" fillId="2" borderId="0" xfId="1" applyFont="1" applyFill="1" applyAlignment="1" applyProtection="1"/>
    <xf numFmtId="188" fontId="8" fillId="0" borderId="0" xfId="7" applyNumberFormat="1" applyFont="1"/>
    <xf numFmtId="188" fontId="8" fillId="0" borderId="12" xfId="7" applyNumberFormat="1" applyFont="1" applyBorder="1"/>
    <xf numFmtId="174" fontId="8" fillId="0" borderId="14" xfId="14" applyNumberFormat="1" applyFont="1" applyFill="1" applyBorder="1" applyAlignment="1">
      <alignment horizontal="center" vertical="center"/>
    </xf>
    <xf numFmtId="171" fontId="8" fillId="0" borderId="4" xfId="0" applyNumberFormat="1" applyFont="1" applyBorder="1" applyAlignment="1">
      <alignment horizontal="center" vertical="center"/>
    </xf>
    <xf numFmtId="167" fontId="10" fillId="0" borderId="0" xfId="6" applyNumberFormat="1" applyFont="1" applyAlignment="1">
      <alignment horizontal="center"/>
    </xf>
    <xf numFmtId="167" fontId="10" fillId="0" borderId="3" xfId="6" applyNumberFormat="1" applyFont="1" applyBorder="1" applyAlignment="1">
      <alignment horizontal="center"/>
    </xf>
    <xf numFmtId="168" fontId="8" fillId="0" borderId="0" xfId="2" applyNumberFormat="1" applyFont="1" applyBorder="1" applyAlignment="1">
      <alignment horizontal="center"/>
    </xf>
    <xf numFmtId="167" fontId="8" fillId="0" borderId="12" xfId="5" applyNumberFormat="1" applyFont="1" applyBorder="1" applyAlignment="1">
      <alignment horizontal="center"/>
    </xf>
    <xf numFmtId="168" fontId="8" fillId="0" borderId="12" xfId="2" applyNumberFormat="1" applyFont="1" applyBorder="1" applyAlignment="1">
      <alignment horizontal="center"/>
    </xf>
    <xf numFmtId="167" fontId="10" fillId="0" borderId="12" xfId="6" applyNumberFormat="1" applyFont="1" applyBorder="1" applyAlignment="1">
      <alignment horizontal="center"/>
    </xf>
    <xf numFmtId="0" fontId="8" fillId="0" borderId="12" xfId="5" applyFont="1" applyBorder="1" applyAlignment="1">
      <alignment horizontal="center"/>
    </xf>
    <xf numFmtId="167" fontId="8" fillId="0" borderId="12" xfId="2" applyNumberFormat="1" applyFont="1" applyBorder="1" applyAlignment="1">
      <alignment horizontal="center"/>
    </xf>
    <xf numFmtId="175" fontId="8" fillId="0" borderId="17" xfId="0" applyNumberFormat="1" applyFont="1" applyBorder="1" applyAlignment="1">
      <alignment horizontal="center" vertical="center" shrinkToFit="1"/>
    </xf>
    <xf numFmtId="174" fontId="8" fillId="0" borderId="17" xfId="14" applyNumberFormat="1" applyFont="1" applyFill="1" applyBorder="1" applyAlignment="1">
      <alignment horizontal="center" vertical="center"/>
    </xf>
    <xf numFmtId="175" fontId="8" fillId="0" borderId="16" xfId="0" applyNumberFormat="1" applyFont="1" applyBorder="1" applyAlignment="1">
      <alignment horizontal="center" vertical="center" shrinkToFit="1"/>
    </xf>
    <xf numFmtId="171" fontId="8" fillId="0" borderId="4" xfId="0" applyNumberFormat="1" applyFont="1" applyBorder="1" applyAlignment="1">
      <alignment horizontal="left" vertical="center"/>
    </xf>
    <xf numFmtId="165" fontId="7" fillId="3" borderId="5" xfId="2" applyFont="1" applyFill="1" applyBorder="1" applyAlignment="1">
      <alignment horizontal="right"/>
    </xf>
    <xf numFmtId="0" fontId="7" fillId="3" borderId="13" xfId="0" applyFont="1" applyFill="1" applyBorder="1" applyAlignment="1">
      <alignment horizontal="left"/>
    </xf>
    <xf numFmtId="164" fontId="8" fillId="0" borderId="0" xfId="2" applyNumberFormat="1" applyFont="1" applyBorder="1"/>
    <xf numFmtId="183" fontId="8" fillId="3" borderId="13" xfId="0" applyNumberFormat="1" applyFont="1" applyFill="1" applyBorder="1" applyAlignment="1">
      <alignment horizontal="right" vertical="center"/>
    </xf>
    <xf numFmtId="181" fontId="8" fillId="3" borderId="13" xfId="0" applyNumberFormat="1" applyFont="1" applyFill="1" applyBorder="1" applyAlignment="1">
      <alignment horizontal="right" vertical="center"/>
    </xf>
    <xf numFmtId="185" fontId="8" fillId="3" borderId="13" xfId="0" applyNumberFormat="1" applyFont="1" applyFill="1" applyBorder="1" applyAlignment="1">
      <alignment vertical="center"/>
    </xf>
    <xf numFmtId="164" fontId="8" fillId="0" borderId="0" xfId="2" applyNumberFormat="1" applyFont="1" applyAlignment="1">
      <alignment horizontal="right" vertical="center"/>
    </xf>
    <xf numFmtId="165" fontId="15" fillId="3" borderId="5" xfId="2" applyFont="1" applyFill="1" applyBorder="1" applyAlignment="1" applyProtection="1">
      <alignment vertical="center"/>
    </xf>
    <xf numFmtId="0" fontId="8" fillId="3" borderId="13" xfId="0" applyFont="1" applyFill="1" applyBorder="1"/>
    <xf numFmtId="165" fontId="8" fillId="3" borderId="13" xfId="2" applyFont="1" applyFill="1" applyBorder="1" applyAlignment="1">
      <alignment horizontal="right"/>
    </xf>
    <xf numFmtId="181" fontId="9" fillId="0" borderId="17" xfId="0" applyNumberFormat="1" applyFont="1" applyBorder="1" applyAlignment="1">
      <alignment horizontal="right" vertical="center"/>
    </xf>
    <xf numFmtId="165" fontId="9" fillId="0" borderId="0" xfId="2" applyFont="1" applyBorder="1"/>
    <xf numFmtId="184" fontId="9" fillId="0" borderId="0" xfId="0" applyNumberFormat="1" applyFont="1" applyAlignment="1">
      <alignment horizontal="right" vertical="center" shrinkToFit="1"/>
    </xf>
    <xf numFmtId="165" fontId="9" fillId="3" borderId="13" xfId="2" applyFont="1" applyFill="1" applyBorder="1" applyAlignment="1">
      <alignment horizontal="right"/>
    </xf>
    <xf numFmtId="185" fontId="8" fillId="3" borderId="13" xfId="2" applyNumberFormat="1" applyFont="1" applyFill="1" applyBorder="1" applyAlignment="1">
      <alignment horizontal="right"/>
    </xf>
    <xf numFmtId="164" fontId="7" fillId="0" borderId="2" xfId="2" applyNumberFormat="1" applyFont="1" applyBorder="1"/>
    <xf numFmtId="165" fontId="7" fillId="0" borderId="14" xfId="2" applyFont="1" applyBorder="1" applyAlignment="1" applyProtection="1">
      <alignment horizontal="right"/>
    </xf>
    <xf numFmtId="164" fontId="7" fillId="0" borderId="22" xfId="2" applyNumberFormat="1" applyFont="1" applyFill="1" applyBorder="1"/>
    <xf numFmtId="165" fontId="7" fillId="3" borderId="24" xfId="2" applyFont="1" applyFill="1" applyBorder="1" applyAlignment="1" applyProtection="1">
      <alignment horizontal="right"/>
    </xf>
    <xf numFmtId="1" fontId="7" fillId="4" borderId="3" xfId="7" applyNumberFormat="1" applyFont="1" applyFill="1" applyBorder="1" applyAlignment="1">
      <alignment horizontal="center"/>
    </xf>
    <xf numFmtId="169" fontId="8" fillId="4" borderId="3" xfId="7" applyFont="1" applyFill="1" applyBorder="1" applyAlignment="1">
      <alignment horizontal="center" vertical="top" wrapText="1"/>
    </xf>
    <xf numFmtId="165" fontId="7" fillId="4" borderId="2" xfId="12" applyFont="1" applyFill="1" applyBorder="1" applyAlignment="1">
      <alignment horizontal="right"/>
    </xf>
    <xf numFmtId="0" fontId="7" fillId="4" borderId="0" xfId="9" applyFont="1" applyFill="1" applyAlignment="1">
      <alignment horizontal="left"/>
    </xf>
    <xf numFmtId="183" fontId="8" fillId="4" borderId="17" xfId="9" applyNumberFormat="1" applyFont="1" applyFill="1" applyBorder="1" applyAlignment="1">
      <alignment horizontal="right" vertical="center"/>
    </xf>
    <xf numFmtId="181" fontId="8" fillId="4" borderId="17" xfId="9" applyNumberFormat="1" applyFont="1" applyFill="1" applyBorder="1" applyAlignment="1">
      <alignment horizontal="right" vertical="center"/>
    </xf>
    <xf numFmtId="185" fontId="8" fillId="4" borderId="17" xfId="9" applyNumberFormat="1" applyFont="1" applyFill="1" applyBorder="1" applyAlignment="1">
      <alignment vertical="center"/>
    </xf>
    <xf numFmtId="165" fontId="15" fillId="4" borderId="2" xfId="12" applyFont="1" applyFill="1" applyBorder="1" applyAlignment="1" applyProtection="1">
      <alignment vertical="center"/>
    </xf>
    <xf numFmtId="0" fontId="8" fillId="4" borderId="0" xfId="9" applyFont="1" applyFill="1"/>
    <xf numFmtId="165" fontId="8" fillId="4" borderId="0" xfId="12" applyFont="1" applyFill="1" applyBorder="1" applyAlignment="1">
      <alignment horizontal="right"/>
    </xf>
    <xf numFmtId="185" fontId="8" fillId="4" borderId="0" xfId="12" applyNumberFormat="1" applyFont="1" applyFill="1" applyBorder="1" applyAlignment="1">
      <alignment horizontal="right"/>
    </xf>
    <xf numFmtId="165" fontId="7" fillId="4" borderId="22" xfId="12" applyFont="1" applyFill="1" applyBorder="1" applyAlignment="1" applyProtection="1">
      <alignment horizontal="right"/>
    </xf>
    <xf numFmtId="0" fontId="7" fillId="2" borderId="0" xfId="1" applyFont="1" applyFill="1" applyAlignment="1" applyProtection="1"/>
    <xf numFmtId="0" fontId="7" fillId="0" borderId="0" xfId="1" applyFont="1" applyAlignment="1" applyProtection="1"/>
    <xf numFmtId="0" fontId="4" fillId="0" borderId="0" xfId="1" applyAlignment="1" applyProtection="1"/>
    <xf numFmtId="0" fontId="0" fillId="0" borderId="0" xfId="0"/>
    <xf numFmtId="170" fontId="8" fillId="0" borderId="4" xfId="0" applyNumberFormat="1" applyFont="1" applyBorder="1" applyAlignment="1">
      <alignment horizontal="center" vertical="center"/>
    </xf>
    <xf numFmtId="170" fontId="8" fillId="0" borderId="2" xfId="0" applyNumberFormat="1" applyFont="1" applyBorder="1" applyAlignment="1">
      <alignment horizontal="center" vertical="center"/>
    </xf>
    <xf numFmtId="170" fontId="8" fillId="0" borderId="8" xfId="0" applyNumberFormat="1" applyFont="1" applyBorder="1" applyAlignment="1">
      <alignment horizontal="center" vertical="center"/>
    </xf>
    <xf numFmtId="1" fontId="7" fillId="0" borderId="4" xfId="7" applyNumberFormat="1" applyFont="1" applyBorder="1" applyAlignment="1">
      <alignment horizontal="center"/>
    </xf>
    <xf numFmtId="1" fontId="7" fillId="0" borderId="2" xfId="7" applyNumberFormat="1" applyFont="1" applyBorder="1" applyAlignment="1">
      <alignment horizontal="center"/>
    </xf>
    <xf numFmtId="0" fontId="8" fillId="0" borderId="2" xfId="9" applyFont="1" applyBorder="1" applyAlignment="1">
      <alignment horizontal="center"/>
    </xf>
    <xf numFmtId="185" fontId="8" fillId="0" borderId="17" xfId="9" applyNumberFormat="1" applyFont="1" applyBorder="1" applyAlignment="1">
      <alignment vertical="center"/>
    </xf>
    <xf numFmtId="185" fontId="8" fillId="0" borderId="11" xfId="9" applyNumberFormat="1" applyFont="1" applyBorder="1" applyAlignment="1">
      <alignment vertical="center"/>
    </xf>
    <xf numFmtId="185" fontId="8" fillId="0" borderId="10" xfId="9" applyNumberFormat="1" applyFont="1" applyBorder="1" applyAlignment="1">
      <alignment vertical="center"/>
    </xf>
    <xf numFmtId="1" fontId="7" fillId="0" borderId="3" xfId="7" applyNumberFormat="1" applyFont="1" applyBorder="1" applyAlignment="1">
      <alignment horizontal="center"/>
    </xf>
    <xf numFmtId="0" fontId="8" fillId="0" borderId="8" xfId="9" applyFont="1" applyBorder="1" applyAlignment="1">
      <alignment horizontal="center"/>
    </xf>
    <xf numFmtId="1" fontId="7" fillId="0" borderId="16" xfId="7" applyNumberFormat="1" applyFont="1" applyBorder="1" applyAlignment="1">
      <alignment horizontal="center"/>
    </xf>
    <xf numFmtId="1" fontId="7" fillId="0" borderId="9" xfId="7" applyNumberFormat="1" applyFont="1" applyBorder="1" applyAlignment="1">
      <alignment horizontal="center"/>
    </xf>
    <xf numFmtId="1" fontId="7" fillId="0" borderId="16" xfId="9" applyNumberFormat="1" applyFont="1" applyBorder="1" applyAlignment="1">
      <alignment horizontal="center"/>
    </xf>
    <xf numFmtId="0" fontId="7" fillId="0" borderId="3" xfId="9" applyFont="1" applyBorder="1" applyAlignment="1">
      <alignment horizontal="center"/>
    </xf>
    <xf numFmtId="0" fontId="14" fillId="0" borderId="0" xfId="1" applyFont="1" applyAlignment="1" applyProtection="1">
      <alignment horizontal="left"/>
    </xf>
    <xf numFmtId="171" fontId="8" fillId="0" borderId="4" xfId="0" applyNumberFormat="1" applyFont="1" applyBorder="1" applyAlignment="1">
      <alignment horizontal="center" vertical="center"/>
    </xf>
    <xf numFmtId="171" fontId="8" fillId="0" borderId="2" xfId="0" applyNumberFormat="1" applyFont="1" applyBorder="1" applyAlignment="1">
      <alignment horizontal="center" vertical="center"/>
    </xf>
    <xf numFmtId="170" fontId="8" fillId="0" borderId="3" xfId="0" applyNumberFormat="1" applyFont="1" applyBorder="1" applyAlignment="1">
      <alignment horizontal="center" vertical="center"/>
    </xf>
    <xf numFmtId="170" fontId="8" fillId="0" borderId="9" xfId="0" applyNumberFormat="1" applyFont="1" applyBorder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70" fontId="8" fillId="0" borderId="11" xfId="0" applyNumberFormat="1" applyFont="1" applyBorder="1" applyAlignment="1">
      <alignment horizontal="center" vertical="center"/>
    </xf>
    <xf numFmtId="170" fontId="8" fillId="0" borderId="4" xfId="0" applyNumberFormat="1" applyFont="1" applyBorder="1" applyAlignment="1">
      <alignment horizontal="center" vertical="top"/>
    </xf>
    <xf numFmtId="170" fontId="8" fillId="0" borderId="2" xfId="0" applyNumberFormat="1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4" xfId="5" applyFont="1" applyBorder="1" applyAlignment="1">
      <alignment horizontal="center"/>
    </xf>
    <xf numFmtId="0" fontId="8" fillId="0" borderId="2" xfId="5" applyFont="1" applyBorder="1" applyAlignment="1">
      <alignment horizontal="center"/>
    </xf>
    <xf numFmtId="0" fontId="8" fillId="0" borderId="8" xfId="5" applyFont="1" applyBorder="1" applyAlignment="1">
      <alignment horizontal="center"/>
    </xf>
  </cellXfs>
  <cellStyles count="15">
    <cellStyle name="Lien hypertexte" xfId="1" builtinId="8"/>
    <cellStyle name="Lien hypertexte 2" xfId="10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2" xfId="9" xr:uid="{00000000-0005-0000-0000-000005000000}"/>
    <cellStyle name="Normal_30103 Tabellen" xfId="3" xr:uid="{00000000-0005-0000-0000-000006000000}"/>
    <cellStyle name="Normal_Biens durables 98 chiffres définitifs" xfId="4" xr:uid="{00000000-0005-0000-0000-000007000000}"/>
    <cellStyle name="Normal_Exploitations_Tableaux" xfId="5" xr:uid="{00000000-0005-0000-0000-000008000000}"/>
    <cellStyle name="Normal_Feuil1" xfId="6" xr:uid="{00000000-0005-0000-0000-000009000000}"/>
    <cellStyle name="Normal_Graphiques" xfId="7" xr:uid="{00000000-0005-0000-0000-00000A000000}"/>
    <cellStyle name="Pourcentage" xfId="14" builtinId="5"/>
    <cellStyle name="Pourcentage 2" xfId="13" xr:uid="{00000000-0005-0000-0000-00000C000000}"/>
    <cellStyle name="Standard_41 Grundkompetenzen" xfId="8" xr:uid="{00000000-0005-0000-0000-00000D000000}"/>
    <cellStyle name="Standard_41 Grundkompetenzen 2" xfId="11" xr:uid="{00000000-0005-0000-0000-00000E000000}"/>
  </cellStyles>
  <dxfs count="20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numFmt numFmtId="189" formatCode="0.00,,\ &quot;mio.&quot;_);\−0.00,,\ &quot;mio.&quot;_);0.00,,\ &quot;mio.&quot;_);@_)"/>
    </dxf>
    <dxf>
      <font>
        <b val="0"/>
        <i/>
        <condense val="0"/>
        <extend val="0"/>
        <color indexed="20"/>
      </font>
      <fill>
        <patternFill>
          <bgColor indexed="45"/>
        </patternFill>
      </fill>
    </dxf>
    <dxf>
      <font>
        <b val="0"/>
        <i val="0"/>
        <condense val="0"/>
        <extend val="0"/>
        <color auto="1"/>
      </font>
      <fill>
        <patternFill>
          <bgColor indexed="42"/>
        </patternFill>
      </fill>
    </dxf>
    <dxf>
      <fill>
        <patternFill patternType="lightUp"/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kt-ausstattung-ausgaben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9.33203125" style="59" customWidth="1"/>
    <col min="2" max="2" width="5" style="59" customWidth="1"/>
    <col min="3" max="7" width="12" style="59"/>
    <col min="8" max="8" width="21.6640625" style="59" customWidth="1"/>
    <col min="9" max="16384" width="12" style="59"/>
  </cols>
  <sheetData>
    <row r="1" spans="1:11" s="58" customFormat="1" ht="15" customHeight="1" x14ac:dyDescent="0.25">
      <c r="A1" s="58" t="s">
        <v>0</v>
      </c>
      <c r="C1" s="58" t="s">
        <v>1</v>
      </c>
    </row>
    <row r="2" spans="1:11" s="58" customFormat="1" ht="15" customHeight="1" x14ac:dyDescent="0.25"/>
    <row r="3" spans="1:11" s="58" customFormat="1" ht="15" customHeight="1" x14ac:dyDescent="0.25">
      <c r="A3" s="58" t="s">
        <v>2</v>
      </c>
      <c r="C3" s="58" t="s">
        <v>3</v>
      </c>
    </row>
    <row r="4" spans="1:11" ht="12" customHeight="1" x14ac:dyDescent="0.2"/>
    <row r="5" spans="1:11" ht="12" customHeight="1" x14ac:dyDescent="0.2">
      <c r="A5" s="59" t="s">
        <v>4</v>
      </c>
      <c r="B5" s="60" t="s">
        <v>5</v>
      </c>
      <c r="C5" s="370" t="s">
        <v>202</v>
      </c>
      <c r="D5" s="371"/>
      <c r="E5" s="371"/>
      <c r="F5" s="371"/>
      <c r="G5" s="371"/>
      <c r="H5" s="371"/>
    </row>
    <row r="6" spans="1:11" ht="12" customHeight="1" x14ac:dyDescent="0.2"/>
    <row r="7" spans="1:11" ht="12" customHeight="1" x14ac:dyDescent="0.2">
      <c r="A7" s="59" t="s">
        <v>6</v>
      </c>
      <c r="B7" s="59">
        <v>1</v>
      </c>
      <c r="C7" s="370" t="s">
        <v>185</v>
      </c>
      <c r="D7" s="371"/>
      <c r="E7" s="371"/>
      <c r="F7" s="371"/>
      <c r="G7" s="371"/>
      <c r="H7" s="371"/>
      <c r="I7" s="371"/>
    </row>
    <row r="8" spans="1:11" ht="12" customHeight="1" x14ac:dyDescent="0.2">
      <c r="A8" s="60"/>
      <c r="B8" s="59">
        <v>2</v>
      </c>
      <c r="C8" s="370" t="s">
        <v>7</v>
      </c>
      <c r="D8" s="371"/>
      <c r="E8" s="371"/>
      <c r="F8" s="371"/>
      <c r="G8" s="371"/>
      <c r="H8" s="371"/>
    </row>
    <row r="9" spans="1:11" ht="12" customHeight="1" x14ac:dyDescent="0.2">
      <c r="A9" s="60"/>
      <c r="B9" s="59">
        <v>3</v>
      </c>
      <c r="C9" s="370" t="s">
        <v>191</v>
      </c>
      <c r="D9" s="371"/>
      <c r="E9" s="371"/>
      <c r="F9" s="371"/>
      <c r="G9" s="371"/>
      <c r="H9" s="371"/>
      <c r="I9" s="373"/>
      <c r="J9" s="373"/>
    </row>
    <row r="10" spans="1:11" ht="12" customHeight="1" x14ac:dyDescent="0.2">
      <c r="A10" s="60"/>
      <c r="B10" s="59">
        <v>4</v>
      </c>
      <c r="C10" s="370" t="s">
        <v>192</v>
      </c>
      <c r="D10" s="371"/>
      <c r="E10" s="371"/>
      <c r="F10" s="371"/>
      <c r="G10" s="371"/>
      <c r="H10" s="371"/>
    </row>
    <row r="11" spans="1:11" ht="12" customHeight="1" x14ac:dyDescent="0.2">
      <c r="A11" s="60"/>
      <c r="B11" s="59">
        <v>5</v>
      </c>
      <c r="C11" s="370" t="s">
        <v>193</v>
      </c>
      <c r="D11" s="371"/>
      <c r="E11" s="371"/>
      <c r="F11" s="371"/>
      <c r="G11" s="371"/>
      <c r="H11" s="371"/>
      <c r="I11" s="370"/>
      <c r="J11" s="371"/>
      <c r="K11" s="371"/>
    </row>
    <row r="12" spans="1:11" ht="12" customHeight="1" x14ac:dyDescent="0.2">
      <c r="A12" s="60"/>
      <c r="B12" s="59">
        <v>6</v>
      </c>
      <c r="C12" s="322" t="s">
        <v>203</v>
      </c>
      <c r="D12" s="288"/>
      <c r="E12" s="288"/>
      <c r="F12" s="288"/>
      <c r="G12" s="288"/>
      <c r="H12" s="288"/>
      <c r="I12" s="322"/>
      <c r="J12" s="288"/>
      <c r="K12" s="288"/>
    </row>
    <row r="13" spans="1:11" ht="12" customHeight="1" x14ac:dyDescent="0.2">
      <c r="C13" s="370"/>
      <c r="D13" s="371"/>
      <c r="E13" s="371"/>
      <c r="F13" s="371"/>
      <c r="G13" s="371"/>
      <c r="H13" s="371"/>
      <c r="I13" s="370"/>
      <c r="J13" s="371"/>
      <c r="K13" s="371"/>
    </row>
    <row r="14" spans="1:11" ht="12" customHeight="1" x14ac:dyDescent="0.2">
      <c r="C14" s="370"/>
      <c r="D14" s="371"/>
      <c r="E14" s="371"/>
      <c r="F14" s="371"/>
      <c r="G14" s="371"/>
      <c r="H14" s="371"/>
      <c r="I14" s="370"/>
      <c r="J14" s="371"/>
      <c r="K14" s="371"/>
    </row>
    <row r="15" spans="1:11" ht="12" customHeight="1" x14ac:dyDescent="0.2">
      <c r="A15" s="59" t="s">
        <v>8</v>
      </c>
      <c r="B15" s="59">
        <v>7</v>
      </c>
      <c r="C15" s="370" t="s">
        <v>9</v>
      </c>
      <c r="D15" s="371"/>
      <c r="E15" s="371"/>
      <c r="F15" s="371"/>
      <c r="G15" s="371"/>
      <c r="H15" s="371"/>
      <c r="I15" s="370"/>
      <c r="J15" s="371"/>
      <c r="K15" s="371"/>
    </row>
    <row r="16" spans="1:11" ht="12" customHeight="1" x14ac:dyDescent="0.2">
      <c r="B16" s="59">
        <v>8</v>
      </c>
      <c r="C16" s="370" t="s">
        <v>162</v>
      </c>
      <c r="D16" s="371"/>
      <c r="E16" s="371"/>
      <c r="F16" s="371"/>
      <c r="G16" s="371"/>
      <c r="H16" s="371"/>
      <c r="I16" s="370"/>
      <c r="J16" s="371"/>
      <c r="K16" s="371"/>
    </row>
    <row r="17" spans="1:11" ht="12" customHeight="1" x14ac:dyDescent="0.2">
      <c r="C17" s="370"/>
      <c r="D17" s="371"/>
      <c r="E17" s="371"/>
      <c r="F17" s="371"/>
      <c r="G17" s="371"/>
      <c r="H17" s="371"/>
      <c r="I17" s="370"/>
      <c r="J17" s="371"/>
      <c r="K17" s="371"/>
    </row>
    <row r="18" spans="1:11" x14ac:dyDescent="0.2">
      <c r="A18" s="59" t="s">
        <v>195</v>
      </c>
      <c r="C18" s="370"/>
      <c r="D18" s="371"/>
      <c r="E18" s="371"/>
      <c r="F18" s="371"/>
      <c r="G18" s="371"/>
      <c r="H18" s="371"/>
      <c r="I18" s="371"/>
      <c r="J18" s="371"/>
    </row>
    <row r="19" spans="1:11" x14ac:dyDescent="0.2">
      <c r="A19" s="61"/>
      <c r="C19" s="370"/>
      <c r="D19" s="371"/>
      <c r="E19" s="371"/>
      <c r="F19" s="371"/>
      <c r="G19" s="371"/>
      <c r="H19" s="371"/>
      <c r="I19" s="371"/>
      <c r="J19" s="371"/>
    </row>
    <row r="20" spans="1:11" ht="12.75" x14ac:dyDescent="0.2">
      <c r="A20" s="372" t="s">
        <v>10</v>
      </c>
      <c r="B20" s="372"/>
      <c r="C20" s="372"/>
      <c r="D20" s="372"/>
    </row>
  </sheetData>
  <mergeCells count="20">
    <mergeCell ref="C5:H5"/>
    <mergeCell ref="C7:I7"/>
    <mergeCell ref="C8:H8"/>
    <mergeCell ref="C11:H11"/>
    <mergeCell ref="I11:K11"/>
    <mergeCell ref="C9:J9"/>
    <mergeCell ref="C10:H10"/>
    <mergeCell ref="C18:J18"/>
    <mergeCell ref="C19:J19"/>
    <mergeCell ref="A20:D20"/>
    <mergeCell ref="C13:H13"/>
    <mergeCell ref="I13:K13"/>
    <mergeCell ref="C14:H14"/>
    <mergeCell ref="I14:K14"/>
    <mergeCell ref="C15:H15"/>
    <mergeCell ref="I15:K15"/>
    <mergeCell ref="C16:H16"/>
    <mergeCell ref="I16:K16"/>
    <mergeCell ref="C17:H17"/>
    <mergeCell ref="I17:K17"/>
  </mergeCells>
  <phoneticPr fontId="23" type="noConversion"/>
  <hyperlinks>
    <hyperlink ref="C9" location="Tableau_3!A1" display="Equipement TIC des ménages suisses selon le type de biens, 2016" xr:uid="{00000000-0004-0000-0000-000000000000}"/>
    <hyperlink ref="C8" location="Tableau_2!A1" display="Equipement TIC des ménages suisses, évolution" xr:uid="{00000000-0004-0000-0000-000001000000}"/>
    <hyperlink ref="C5" location="'Graph_a'!A1" display="Equipement des ménages en ordinateurs personnels, comparaison internationale, 2016" xr:uid="{00000000-0004-0000-0000-000002000000}"/>
    <hyperlink ref="C7" location="Tableau_1!A1" display="Equipement des ménages en ordinateurs personnels, comparaison internationale, évolution de 1998 à 2016" xr:uid="{00000000-0004-0000-0000-000003000000}"/>
    <hyperlink ref="C15" location="Tableau_8!A1" display="Dépenses pour les technologies de l'information et de la communication (TIC) en comparaison internationale, 2012" xr:uid="{00000000-0004-0000-0000-000005000000}"/>
    <hyperlink ref="C5:H5" location="'Graph_a'!A1" display="Computer-Ausstattung der Haushalte im internationalen Vergleich, 2016" xr:uid="{00000000-0004-0000-0000-000006000000}"/>
    <hyperlink ref="C7:I7" location="'Tablang_1'!A1" display="Computer-Ausstattung der Haushalte im internationalen Vergleich, Entwicklung " xr:uid="{00000000-0004-0000-0000-000007000000}"/>
    <hyperlink ref="C8:H8" location="'Tablang_2'!A1" display="IKT-Ausstattung der Schweizer Haushalte nach Produktart, Entwicklung" xr:uid="{00000000-0004-0000-0000-000008000000}"/>
    <hyperlink ref="C9:I9" location="'Tablang_3'!A1" display="IKT-Ausstattung der Schweizer Haushalte nach Produktart, Anzahl Produkte, 2016" xr:uid="{00000000-0004-0000-0000-000009000000}"/>
    <hyperlink ref="A20:D20" r:id="rId1" display="Kommentare und Definitionen: siehe Indikator im Internet" xr:uid="{00000000-0004-0000-0000-00000C000000}"/>
    <hyperlink ref="C11" location="Tableau_4!A1" display="Equipement TIC des ménages suisses selon le revenu brut du ménage, 2016" xr:uid="{00000000-0004-0000-0000-00000D000000}"/>
    <hyperlink ref="C12" location="'Graph_a'!A1" display="Computer-Ausstattung der Haushalte im internationalen Vergleich, 2016" xr:uid="{00000000-0004-0000-0000-00000E000000}"/>
    <hyperlink ref="C16:J16" location="Tablang_8!A1" display="IKT-Ausstattung der Schweizer Haushalte nach Bruttohaushaltseinkommen, 2018" xr:uid="{00000000-0004-0000-0000-000011000000}"/>
    <hyperlink ref="C11:G11" location="Tablang_6!A1" display="IKT-Ausstattung der Schweizer Haushalte nach Haushaltsgrösse, 2020" xr:uid="{09F8C3FC-FB03-4755-82A9-3A770081E75D}"/>
    <hyperlink ref="C12:I12" location="Tablang_7!A1" display="Ausgaben der Haushalte in der Schweiz für IKT-Produkte und -Dienstleistungen nach Ausgabenkategorie, Entwicklung " xr:uid="{34F355B2-4DB4-4997-8950-0FC347EE1003}"/>
    <hyperlink ref="C15:F15" location="Tablong_7!A1" display="IKT-Ausgaben im internationalen Vergleich, 2012" xr:uid="{FF00663D-5A8A-4CC9-A180-026A9242BD35}"/>
    <hyperlink ref="C11:H11" location="Tablang_5!A1" display="IKT-Ausstattung der Schweizer Haushalte nach Haushaltsgrösse, 2022" xr:uid="{CDDA7AEF-023B-4759-BB1A-34FCFED2F667}"/>
    <hyperlink ref="C12:H12" location="Tablang_6!A1" display="Ausgaben der Haushalte in der Schweiz für IKT-Produkte und -Dienstleistungen nach Ausgabenkategorie, Entwicklung " xr:uid="{FB4AF07A-64CC-4838-B68C-7556EB92F74A}"/>
    <hyperlink ref="C10" location="Tableau_4!A1" display="Equipement TIC des ménages suisses selon le revenu brut du ménage, 2016" xr:uid="{00000000-0004-0000-0000-000004000000}"/>
    <hyperlink ref="C10:H10" location="Tablang_4!A1" display="IKT-Ausstattung der Schweizer Haushalte nach Bruttohaushaltseinkommen, Entwicklung" xr:uid="{FFCB1FE8-FB6C-4F06-9459-F51FD3EA918F}"/>
  </hyperlinks>
  <pageMargins left="0.78740157480314965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Feuil6">
    <pageSetUpPr fitToPage="1"/>
  </sheetPr>
  <dimension ref="B1:I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3" style="14" customWidth="1"/>
    <col min="2" max="2" width="27.83203125" style="14" customWidth="1"/>
    <col min="3" max="3" width="22.5" style="14" customWidth="1"/>
    <col min="4" max="4" width="18.83203125" style="14" customWidth="1"/>
    <col min="5" max="5" width="9.5" style="14" customWidth="1"/>
    <col min="6" max="6" width="16.33203125" style="14" customWidth="1"/>
    <col min="7" max="7" width="13.6640625" style="14" customWidth="1"/>
    <col min="8" max="16384" width="24.83203125" style="14"/>
  </cols>
  <sheetData>
    <row r="1" spans="2:9" ht="12.75" customHeight="1" x14ac:dyDescent="0.2">
      <c r="B1" s="21" t="s">
        <v>11</v>
      </c>
      <c r="C1" s="11"/>
      <c r="D1" s="11"/>
      <c r="E1" s="1"/>
    </row>
    <row r="2" spans="2:9" ht="12.75" customHeight="1" x14ac:dyDescent="0.2">
      <c r="B2" s="277" t="s">
        <v>194</v>
      </c>
      <c r="C2" s="7"/>
      <c r="D2" s="7"/>
      <c r="E2" s="10"/>
    </row>
    <row r="3" spans="2:9" ht="12.75" customHeight="1" x14ac:dyDescent="0.2">
      <c r="B3" s="4" t="s">
        <v>12</v>
      </c>
      <c r="C3" s="7"/>
      <c r="D3" s="7"/>
      <c r="E3" s="29"/>
    </row>
    <row r="4" spans="2:9" ht="24" customHeight="1" x14ac:dyDescent="0.2">
      <c r="B4" s="45"/>
      <c r="C4" s="23"/>
      <c r="D4" s="7"/>
      <c r="E4" s="24"/>
    </row>
    <row r="5" spans="2:9" ht="12.75" customHeight="1" x14ac:dyDescent="0.2">
      <c r="B5" s="278" t="s">
        <v>178</v>
      </c>
      <c r="C5" s="44">
        <v>67.837800000000001</v>
      </c>
      <c r="D5" s="26"/>
      <c r="E5" s="24"/>
    </row>
    <row r="6" spans="2:9" ht="12.75" customHeight="1" x14ac:dyDescent="0.2">
      <c r="B6" s="8" t="s">
        <v>179</v>
      </c>
      <c r="C6" s="44">
        <v>75.365499999999997</v>
      </c>
      <c r="D6" s="26"/>
      <c r="E6" s="24"/>
      <c r="I6" s="8"/>
    </row>
    <row r="7" spans="2:9" ht="12.75" customHeight="1" x14ac:dyDescent="0.2">
      <c r="B7" s="8" t="s">
        <v>167</v>
      </c>
      <c r="C7" s="44">
        <v>77.482799999999997</v>
      </c>
      <c r="D7" s="26"/>
      <c r="E7" s="24"/>
    </row>
    <row r="8" spans="2:9" ht="12.75" customHeight="1" x14ac:dyDescent="0.2">
      <c r="B8" s="8" t="s">
        <v>180</v>
      </c>
      <c r="C8" s="44">
        <v>78.072999999999993</v>
      </c>
      <c r="D8" s="26"/>
      <c r="E8" s="24"/>
    </row>
    <row r="9" spans="2:9" ht="12.75" customHeight="1" x14ac:dyDescent="0.2">
      <c r="B9" s="8" t="s">
        <v>181</v>
      </c>
      <c r="C9" s="44">
        <v>82.5852</v>
      </c>
      <c r="D9" s="26"/>
      <c r="E9" s="24"/>
    </row>
    <row r="10" spans="2:9" ht="12.75" customHeight="1" x14ac:dyDescent="0.2">
      <c r="B10" s="279" t="s">
        <v>168</v>
      </c>
      <c r="C10" s="44">
        <v>83.054000000000002</v>
      </c>
      <c r="D10" s="26"/>
      <c r="E10" s="24"/>
    </row>
    <row r="11" spans="2:9" ht="12.75" customHeight="1" x14ac:dyDescent="0.2">
      <c r="B11" s="279" t="s">
        <v>172</v>
      </c>
      <c r="C11" s="44">
        <v>83.9</v>
      </c>
      <c r="D11" s="26"/>
      <c r="E11" s="24"/>
    </row>
    <row r="12" spans="2:9" s="42" customFormat="1" ht="12.75" customHeight="1" x14ac:dyDescent="0.2">
      <c r="B12" s="8" t="s">
        <v>169</v>
      </c>
      <c r="C12" s="44">
        <v>85.3733</v>
      </c>
      <c r="D12" s="26"/>
      <c r="E12" s="24"/>
      <c r="F12" s="14"/>
      <c r="G12" s="14"/>
    </row>
    <row r="13" spans="2:9" ht="12.75" customHeight="1" x14ac:dyDescent="0.2">
      <c r="B13" s="279" t="s">
        <v>182</v>
      </c>
      <c r="C13" s="44">
        <v>87.107299999999995</v>
      </c>
      <c r="D13" s="26"/>
      <c r="E13" s="30"/>
    </row>
    <row r="14" spans="2:9" ht="12.75" customHeight="1" x14ac:dyDescent="0.2">
      <c r="B14" s="279" t="s">
        <v>161</v>
      </c>
      <c r="C14" s="44">
        <v>87.463999999999999</v>
      </c>
      <c r="D14" s="40"/>
      <c r="E14" s="39"/>
      <c r="F14" s="42"/>
      <c r="G14" s="42"/>
    </row>
    <row r="15" spans="2:9" ht="12.75" customHeight="1" x14ac:dyDescent="0.2">
      <c r="B15" s="8" t="s">
        <v>183</v>
      </c>
      <c r="C15" s="44">
        <v>87.825500000000005</v>
      </c>
      <c r="D15" s="26"/>
      <c r="E15" s="24"/>
    </row>
    <row r="16" spans="2:9" ht="12.75" customHeight="1" x14ac:dyDescent="0.2">
      <c r="B16" s="279" t="s">
        <v>159</v>
      </c>
      <c r="C16" s="44">
        <v>88.102500000000006</v>
      </c>
      <c r="D16" s="26"/>
      <c r="E16" s="24"/>
    </row>
    <row r="17" spans="2:9" ht="12.75" customHeight="1" x14ac:dyDescent="0.2">
      <c r="B17" s="279" t="s">
        <v>18</v>
      </c>
      <c r="C17" s="44">
        <v>88.46</v>
      </c>
      <c r="D17" s="26"/>
      <c r="E17" s="24"/>
    </row>
    <row r="18" spans="2:9" ht="12.75" customHeight="1" x14ac:dyDescent="0.2">
      <c r="B18" s="280" t="s">
        <v>151</v>
      </c>
      <c r="C18" s="321">
        <v>88.976954873393296</v>
      </c>
      <c r="D18" s="25"/>
      <c r="E18" s="24"/>
    </row>
    <row r="19" spans="2:9" ht="12.75" customHeight="1" x14ac:dyDescent="0.2">
      <c r="B19" s="8" t="s">
        <v>171</v>
      </c>
      <c r="C19" s="44">
        <v>90.953000000000003</v>
      </c>
      <c r="D19" s="25"/>
      <c r="E19" s="24"/>
    </row>
    <row r="20" spans="2:9" ht="12.75" customHeight="1" x14ac:dyDescent="0.2">
      <c r="B20" s="279" t="s">
        <v>170</v>
      </c>
      <c r="C20" s="44">
        <v>91.139200000000002</v>
      </c>
      <c r="D20" s="25"/>
      <c r="E20" s="24"/>
    </row>
    <row r="21" spans="2:9" ht="12.75" customHeight="1" thickBot="1" x14ac:dyDescent="0.25">
      <c r="B21" s="46" t="s">
        <v>160</v>
      </c>
      <c r="C21" s="48">
        <v>95</v>
      </c>
      <c r="D21" s="25"/>
      <c r="E21" s="24"/>
    </row>
    <row r="22" spans="2:9" ht="12" thickTop="1" x14ac:dyDescent="0.2">
      <c r="B22" s="33"/>
      <c r="C22" s="27" t="s">
        <v>197</v>
      </c>
      <c r="D22" s="7"/>
    </row>
    <row r="23" spans="2:9" ht="12.75" customHeight="1" x14ac:dyDescent="0.2">
      <c r="B23" s="7" t="s">
        <v>175</v>
      </c>
      <c r="D23" s="7"/>
    </row>
    <row r="24" spans="2:9" ht="12.75" customHeight="1" x14ac:dyDescent="0.2">
      <c r="B24" s="14" t="s">
        <v>196</v>
      </c>
      <c r="D24" s="7"/>
      <c r="I24" s="210"/>
    </row>
    <row r="25" spans="2:9" ht="12.75" customHeight="1" x14ac:dyDescent="0.2">
      <c r="B25" s="10"/>
      <c r="D25" s="15"/>
    </row>
    <row r="27" spans="2:9" ht="12.75" customHeight="1" x14ac:dyDescent="0.2">
      <c r="C27" s="15"/>
      <c r="D27" s="15"/>
    </row>
    <row r="28" spans="2:9" ht="12.75" customHeight="1" x14ac:dyDescent="0.2">
      <c r="B28" s="210"/>
      <c r="C28" s="15"/>
      <c r="D28" s="17"/>
    </row>
    <row r="29" spans="2:9" ht="12.75" customHeight="1" x14ac:dyDescent="0.2">
      <c r="B29" s="8"/>
      <c r="C29" s="15"/>
      <c r="D29" s="17"/>
    </row>
    <row r="30" spans="2:9" ht="12.75" customHeight="1" x14ac:dyDescent="0.2">
      <c r="B30" s="8"/>
    </row>
    <row r="31" spans="2:9" ht="12.75" customHeight="1" x14ac:dyDescent="0.2">
      <c r="B31" s="8"/>
    </row>
    <row r="32" spans="2:9" ht="12.75" customHeight="1" x14ac:dyDescent="0.2">
      <c r="B32" s="8"/>
    </row>
    <row r="33" spans="2:2" ht="12.75" customHeight="1" x14ac:dyDescent="0.2">
      <c r="B33" s="8"/>
    </row>
    <row r="34" spans="2:2" ht="12.75" customHeight="1" x14ac:dyDescent="0.2">
      <c r="B34" s="8"/>
    </row>
    <row r="35" spans="2:2" ht="12.75" customHeight="1" x14ac:dyDescent="0.2">
      <c r="B35" s="8"/>
    </row>
    <row r="36" spans="2:2" ht="12.75" customHeight="1" x14ac:dyDescent="0.2">
      <c r="B36" s="8"/>
    </row>
    <row r="37" spans="2:2" ht="12.75" customHeight="1" x14ac:dyDescent="0.2">
      <c r="B37" s="279"/>
    </row>
    <row r="38" spans="2:2" ht="12.75" customHeight="1" x14ac:dyDescent="0.2">
      <c r="B38" s="279"/>
    </row>
    <row r="39" spans="2:2" ht="12.75" customHeight="1" x14ac:dyDescent="0.2">
      <c r="B39" s="279"/>
    </row>
    <row r="40" spans="2:2" ht="12.75" customHeight="1" x14ac:dyDescent="0.2">
      <c r="B40" s="280"/>
    </row>
    <row r="41" spans="2:2" ht="12.75" customHeight="1" x14ac:dyDescent="0.2">
      <c r="B41" s="279"/>
    </row>
    <row r="42" spans="2:2" ht="12.75" customHeight="1" x14ac:dyDescent="0.2">
      <c r="B42" s="279"/>
    </row>
    <row r="43" spans="2:2" ht="12.75" customHeight="1" x14ac:dyDescent="0.2">
      <c r="B43" s="279"/>
    </row>
    <row r="44" spans="2:2" ht="12.75" customHeight="1" x14ac:dyDescent="0.2">
      <c r="B44" s="279"/>
    </row>
    <row r="45" spans="2:2" ht="12.75" customHeight="1" x14ac:dyDescent="0.2">
      <c r="B45" s="8"/>
    </row>
    <row r="46" spans="2:2" ht="12.75" customHeight="1" x14ac:dyDescent="0.2">
      <c r="B46" s="8"/>
    </row>
    <row r="47" spans="2:2" ht="12.75" customHeight="1" x14ac:dyDescent="0.2">
      <c r="B47" s="210"/>
    </row>
  </sheetData>
  <sortState xmlns:xlrd2="http://schemas.microsoft.com/office/spreadsheetml/2017/richdata2" ref="B5:C21">
    <sortCondition ref="C5:C21"/>
  </sortState>
  <phoneticPr fontId="12" type="noConversion"/>
  <hyperlinks>
    <hyperlink ref="B1" location="'Titel'!A1" display="page des titres" xr:uid="{00000000-0004-0000-0100-000000000000}"/>
  </hyperlinks>
  <pageMargins left="0" right="0" top="0" bottom="0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Feuil5"/>
  <dimension ref="A1:AB47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3" style="14" customWidth="1"/>
    <col min="2" max="2" width="28" style="14" customWidth="1"/>
    <col min="3" max="10" width="11.83203125" style="14" customWidth="1"/>
    <col min="11" max="11" width="11.83203125" style="37" customWidth="1"/>
    <col min="12" max="12" width="11.33203125" style="14" customWidth="1"/>
    <col min="13" max="28" width="8.6640625" style="14" customWidth="1"/>
    <col min="29" max="16384" width="24.83203125" style="14"/>
  </cols>
  <sheetData>
    <row r="1" spans="1:28" ht="12.75" customHeight="1" x14ac:dyDescent="0.2">
      <c r="B1" s="21" t="s">
        <v>11</v>
      </c>
      <c r="C1" s="11"/>
      <c r="D1" s="11"/>
      <c r="E1" s="11"/>
      <c r="F1" s="11"/>
      <c r="G1" s="12"/>
      <c r="H1" s="12"/>
      <c r="I1" s="1"/>
      <c r="J1" s="1"/>
      <c r="K1" s="36"/>
      <c r="L1" s="13"/>
    </row>
    <row r="2" spans="1:28" ht="12.75" customHeight="1" x14ac:dyDescent="0.2">
      <c r="B2" s="277" t="s">
        <v>184</v>
      </c>
      <c r="C2" s="7"/>
      <c r="D2" s="7"/>
      <c r="E2" s="10"/>
      <c r="G2" s="10"/>
      <c r="K2" s="14"/>
    </row>
    <row r="3" spans="1:28" ht="12.75" customHeight="1" x14ac:dyDescent="0.2">
      <c r="B3" s="4" t="s">
        <v>12</v>
      </c>
      <c r="C3" s="7"/>
      <c r="D3" s="7"/>
      <c r="E3" s="28"/>
      <c r="F3" s="29"/>
      <c r="G3" s="29"/>
      <c r="K3" s="14"/>
    </row>
    <row r="4" spans="1:28" ht="13.5" customHeight="1" x14ac:dyDescent="0.2">
      <c r="B4" s="45"/>
      <c r="C4" s="23">
        <v>1998</v>
      </c>
      <c r="D4" s="23">
        <v>1999</v>
      </c>
      <c r="E4" s="23">
        <v>2000</v>
      </c>
      <c r="F4" s="23">
        <v>2001</v>
      </c>
      <c r="G4" s="23">
        <v>2002</v>
      </c>
      <c r="H4" s="23">
        <v>2003</v>
      </c>
      <c r="I4" s="23">
        <v>2004</v>
      </c>
      <c r="J4" s="23">
        <v>2005</v>
      </c>
      <c r="K4" s="23">
        <v>2006</v>
      </c>
      <c r="L4" s="23">
        <v>2007</v>
      </c>
      <c r="M4" s="23">
        <v>2008</v>
      </c>
      <c r="N4" s="23">
        <v>2009</v>
      </c>
      <c r="O4" s="23">
        <v>2010</v>
      </c>
      <c r="P4" s="23">
        <v>2011</v>
      </c>
      <c r="Q4" s="23">
        <v>2012</v>
      </c>
      <c r="R4" s="23">
        <v>2013</v>
      </c>
      <c r="S4" s="23">
        <v>2014</v>
      </c>
      <c r="T4" s="23">
        <v>2015</v>
      </c>
      <c r="U4" s="23">
        <v>2016</v>
      </c>
      <c r="V4" s="23">
        <v>2017</v>
      </c>
      <c r="W4" s="23">
        <v>2018</v>
      </c>
      <c r="X4" s="23">
        <v>2019</v>
      </c>
      <c r="Y4" s="23">
        <v>2020</v>
      </c>
      <c r="Z4" s="23">
        <v>2021</v>
      </c>
      <c r="AA4" s="23">
        <v>2022</v>
      </c>
      <c r="AB4" s="23">
        <v>2023</v>
      </c>
    </row>
    <row r="5" spans="1:28" ht="12.75" customHeight="1" x14ac:dyDescent="0.2">
      <c r="B5" s="8" t="s">
        <v>22</v>
      </c>
      <c r="C5" s="44">
        <v>57</v>
      </c>
      <c r="D5" s="44">
        <v>67</v>
      </c>
      <c r="E5" s="44">
        <v>65</v>
      </c>
      <c r="F5" s="44">
        <v>65</v>
      </c>
      <c r="G5" s="44">
        <v>70</v>
      </c>
      <c r="H5" s="44">
        <v>71.2</v>
      </c>
      <c r="I5" s="44">
        <v>71.540000000000006</v>
      </c>
      <c r="J5" s="44">
        <v>74</v>
      </c>
      <c r="K5" s="44">
        <v>75</v>
      </c>
      <c r="L5" s="44">
        <v>82</v>
      </c>
      <c r="M5" s="44">
        <v>85.8</v>
      </c>
      <c r="N5" s="44">
        <v>87.5946</v>
      </c>
      <c r="O5" s="44">
        <v>90.944100000000006</v>
      </c>
      <c r="P5" s="44">
        <v>90.97</v>
      </c>
      <c r="Q5" s="44">
        <v>91.9</v>
      </c>
      <c r="R5" s="44">
        <v>93.281599999999997</v>
      </c>
      <c r="S5" s="44">
        <v>95.4</v>
      </c>
      <c r="T5" s="44">
        <v>96</v>
      </c>
      <c r="U5" s="44">
        <v>97.559100000000001</v>
      </c>
      <c r="V5" s="44">
        <v>95</v>
      </c>
      <c r="W5" s="44"/>
      <c r="X5" s="44"/>
      <c r="Y5" s="44"/>
      <c r="Z5" s="44"/>
    </row>
    <row r="6" spans="1:28" ht="12.75" customHeight="1" x14ac:dyDescent="0.2">
      <c r="B6" s="8" t="s">
        <v>182</v>
      </c>
      <c r="C6" s="44">
        <v>53</v>
      </c>
      <c r="D6" s="44">
        <v>60.1</v>
      </c>
      <c r="E6" s="44">
        <v>65</v>
      </c>
      <c r="F6" s="44">
        <v>69.56</v>
      </c>
      <c r="G6" s="44">
        <v>72.22</v>
      </c>
      <c r="H6" s="44">
        <v>78.52</v>
      </c>
      <c r="I6" s="44">
        <v>79.319999999999993</v>
      </c>
      <c r="J6" s="44">
        <v>84</v>
      </c>
      <c r="K6" s="44">
        <v>85</v>
      </c>
      <c r="L6" s="44">
        <v>83</v>
      </c>
      <c r="M6" s="44">
        <v>85.46</v>
      </c>
      <c r="N6" s="44">
        <v>86.234399999999994</v>
      </c>
      <c r="O6" s="44">
        <v>88.024900000000002</v>
      </c>
      <c r="P6" s="44">
        <v>90.44</v>
      </c>
      <c r="Q6" s="44">
        <v>92.26</v>
      </c>
      <c r="R6" s="44">
        <v>93.082499999999996</v>
      </c>
      <c r="S6" s="44">
        <v>92.677899999999994</v>
      </c>
      <c r="T6" s="44">
        <v>92.275099999999995</v>
      </c>
      <c r="U6" s="44">
        <v>95</v>
      </c>
      <c r="V6" s="44">
        <v>89.548400000000001</v>
      </c>
      <c r="W6" s="44">
        <v>89.841999999999999</v>
      </c>
      <c r="X6" s="44">
        <v>88.891400000000004</v>
      </c>
      <c r="Y6" s="44">
        <v>77.732399999999998</v>
      </c>
      <c r="Z6" s="44">
        <v>85.981399999999994</v>
      </c>
      <c r="AA6" s="44">
        <v>92.082999999999998</v>
      </c>
      <c r="AB6" s="44">
        <v>87.107299999999995</v>
      </c>
    </row>
    <row r="7" spans="1:28" ht="12.75" customHeight="1" x14ac:dyDescent="0.2">
      <c r="B7" s="8" t="s">
        <v>26</v>
      </c>
      <c r="C7" s="44">
        <v>38.700000000000003</v>
      </c>
      <c r="D7" s="44">
        <v>44.9</v>
      </c>
      <c r="E7" s="44">
        <v>47.3</v>
      </c>
      <c r="F7" s="44">
        <v>53</v>
      </c>
      <c r="G7" s="44">
        <v>60.98</v>
      </c>
      <c r="H7" s="44">
        <v>65.22</v>
      </c>
      <c r="I7" s="44">
        <v>68.7</v>
      </c>
      <c r="J7" s="44">
        <v>70</v>
      </c>
      <c r="K7" s="44">
        <v>77</v>
      </c>
      <c r="L7" s="44">
        <v>79</v>
      </c>
      <c r="M7" s="44">
        <v>81.819999999999993</v>
      </c>
      <c r="N7" s="44">
        <v>84.092600000000004</v>
      </c>
      <c r="O7" s="44">
        <v>85.740600000000001</v>
      </c>
      <c r="P7" s="44">
        <v>86.86</v>
      </c>
      <c r="Q7" s="44">
        <v>87.1</v>
      </c>
      <c r="R7" s="44">
        <v>88.874399999999994</v>
      </c>
      <c r="S7" s="44">
        <v>90.62</v>
      </c>
      <c r="T7" s="44">
        <v>90.992599999999996</v>
      </c>
      <c r="U7" s="44">
        <v>91.366699999999994</v>
      </c>
      <c r="V7" s="44">
        <v>88.102500000000006</v>
      </c>
      <c r="W7" s="44"/>
      <c r="X7" s="44"/>
      <c r="Y7" s="44"/>
      <c r="Z7" s="44"/>
    </row>
    <row r="8" spans="1:28" ht="12.75" customHeight="1" x14ac:dyDescent="0.2">
      <c r="B8" s="8" t="s">
        <v>186</v>
      </c>
      <c r="C8" s="44">
        <v>34</v>
      </c>
      <c r="D8" s="44">
        <v>43</v>
      </c>
      <c r="E8" s="44">
        <v>38</v>
      </c>
      <c r="F8" s="44">
        <v>49</v>
      </c>
      <c r="G8" s="44">
        <v>57.93</v>
      </c>
      <c r="H8" s="44">
        <v>63.22</v>
      </c>
      <c r="I8" s="44">
        <v>65.260000000000005</v>
      </c>
      <c r="J8" s="44">
        <v>70</v>
      </c>
      <c r="K8" s="44">
        <v>71</v>
      </c>
      <c r="L8" s="44">
        <v>75</v>
      </c>
      <c r="M8" s="44">
        <v>78.010000000000005</v>
      </c>
      <c r="N8" s="44">
        <v>81.191599999999994</v>
      </c>
      <c r="O8" s="44">
        <v>82.567099999999996</v>
      </c>
      <c r="P8" s="44">
        <v>84.56</v>
      </c>
      <c r="Q8" s="44">
        <v>87.22</v>
      </c>
      <c r="R8" s="44">
        <v>88.203800000000001</v>
      </c>
      <c r="S8" s="44">
        <v>89.01</v>
      </c>
      <c r="T8" s="44">
        <v>89.816199999999995</v>
      </c>
      <c r="U8" s="44">
        <v>89.816199999999995</v>
      </c>
      <c r="V8" s="44">
        <v>87.463999999999999</v>
      </c>
      <c r="W8" s="44"/>
      <c r="X8" s="44"/>
      <c r="Y8" s="44"/>
      <c r="Z8" s="44"/>
    </row>
    <row r="9" spans="1:28" ht="12.75" customHeight="1" x14ac:dyDescent="0.2">
      <c r="B9" s="8" t="s">
        <v>21</v>
      </c>
      <c r="C9" s="44" t="s">
        <v>25</v>
      </c>
      <c r="D9" s="44" t="s">
        <v>25</v>
      </c>
      <c r="E9" s="44" t="s">
        <v>25</v>
      </c>
      <c r="F9" s="44" t="s">
        <v>25</v>
      </c>
      <c r="G9" s="44">
        <v>69</v>
      </c>
      <c r="H9" s="44">
        <v>71</v>
      </c>
      <c r="I9" s="44">
        <v>73.89</v>
      </c>
      <c r="J9" s="44">
        <v>78</v>
      </c>
      <c r="K9" s="44">
        <v>80</v>
      </c>
      <c r="L9" s="44">
        <v>86</v>
      </c>
      <c r="M9" s="44">
        <v>87.73</v>
      </c>
      <c r="N9" s="44">
        <v>90.753200000000007</v>
      </c>
      <c r="O9" s="44">
        <v>91.972300000000004</v>
      </c>
      <c r="P9" s="44">
        <v>94.16</v>
      </c>
      <c r="Q9" s="44">
        <v>94.5</v>
      </c>
      <c r="R9" s="44">
        <v>95.169399999999996</v>
      </c>
      <c r="S9" s="44">
        <v>89.473699999999994</v>
      </c>
      <c r="T9" s="44">
        <v>88.311700000000002</v>
      </c>
      <c r="U9" s="44">
        <v>89.610399999999998</v>
      </c>
      <c r="V9" s="44">
        <v>91.025599999999997</v>
      </c>
      <c r="W9" s="44">
        <v>89.873000000000005</v>
      </c>
      <c r="X9" s="44">
        <v>91.139200000000002</v>
      </c>
      <c r="Y9" s="44"/>
      <c r="Z9" s="44"/>
    </row>
    <row r="10" spans="1:28" ht="12.75" customHeight="1" x14ac:dyDescent="0.2">
      <c r="B10" s="34" t="s">
        <v>27</v>
      </c>
      <c r="C10" s="321">
        <v>51.1</v>
      </c>
      <c r="D10" s="321">
        <v>55</v>
      </c>
      <c r="E10" s="321">
        <v>57.7</v>
      </c>
      <c r="F10" s="321">
        <v>62.2</v>
      </c>
      <c r="G10" s="321">
        <v>65.400000000000006</v>
      </c>
      <c r="H10" s="321">
        <v>68.900000000000006</v>
      </c>
      <c r="I10" s="321">
        <v>70.599999999999994</v>
      </c>
      <c r="J10" s="321">
        <v>76.5</v>
      </c>
      <c r="K10" s="321">
        <v>77.400000000000006</v>
      </c>
      <c r="L10" s="321">
        <v>79.2</v>
      </c>
      <c r="M10" s="321">
        <v>81.400000000000006</v>
      </c>
      <c r="N10" s="321">
        <v>82.5</v>
      </c>
      <c r="O10" s="321">
        <v>83.679500000000004</v>
      </c>
      <c r="P10" s="321">
        <v>84.83</v>
      </c>
      <c r="Q10" s="321">
        <v>85.79</v>
      </c>
      <c r="R10" s="321">
        <v>88.634299999999996</v>
      </c>
      <c r="S10" s="321">
        <v>87.56</v>
      </c>
      <c r="T10" s="321">
        <v>88.44</v>
      </c>
      <c r="U10" s="321">
        <v>89.33</v>
      </c>
      <c r="V10" s="321">
        <v>90.496399999999994</v>
      </c>
      <c r="W10" s="321">
        <v>92.988</v>
      </c>
      <c r="X10" s="321">
        <v>91.966252126464497</v>
      </c>
      <c r="Y10" s="321">
        <v>92.8</v>
      </c>
      <c r="Z10" s="321">
        <v>90.675614652583405</v>
      </c>
      <c r="AA10" s="321">
        <v>87.569799524254961</v>
      </c>
      <c r="AB10" s="321">
        <v>88.976954873393296</v>
      </c>
    </row>
    <row r="11" spans="1:28" ht="12.75" customHeight="1" x14ac:dyDescent="0.2">
      <c r="B11" s="8" t="s">
        <v>28</v>
      </c>
      <c r="C11" s="44">
        <v>53</v>
      </c>
      <c r="D11" s="44">
        <v>57</v>
      </c>
      <c r="E11" s="44">
        <v>59.9</v>
      </c>
      <c r="F11" s="44">
        <v>69.2</v>
      </c>
      <c r="G11" s="44">
        <v>75</v>
      </c>
      <c r="H11" s="44">
        <v>76</v>
      </c>
      <c r="I11" s="44">
        <v>77</v>
      </c>
      <c r="J11" s="44">
        <v>80</v>
      </c>
      <c r="K11" s="44">
        <v>82</v>
      </c>
      <c r="L11" s="44">
        <v>83</v>
      </c>
      <c r="M11" s="44">
        <v>87.1</v>
      </c>
      <c r="N11" s="44">
        <v>87.5214</v>
      </c>
      <c r="O11" s="44">
        <v>89.502099999999999</v>
      </c>
      <c r="P11" s="44">
        <v>91.59</v>
      </c>
      <c r="Q11" s="44">
        <v>92.29</v>
      </c>
      <c r="R11" s="44">
        <v>91.898399999999995</v>
      </c>
      <c r="S11" s="44">
        <v>90.055700000000002</v>
      </c>
      <c r="T11" s="44">
        <v>88.25</v>
      </c>
      <c r="U11" s="44">
        <v>88.46</v>
      </c>
      <c r="V11" s="44"/>
      <c r="W11" s="44"/>
      <c r="X11" s="44"/>
      <c r="Y11" s="44"/>
      <c r="Z11" s="44"/>
    </row>
    <row r="12" spans="1:28" ht="12.75" customHeight="1" x14ac:dyDescent="0.2">
      <c r="A12" s="42"/>
      <c r="B12" s="8" t="s">
        <v>20</v>
      </c>
      <c r="C12" s="44">
        <v>42</v>
      </c>
      <c r="D12" s="44">
        <v>42.1</v>
      </c>
      <c r="E12" s="44">
        <v>51</v>
      </c>
      <c r="F12" s="44">
        <v>56.2</v>
      </c>
      <c r="G12" s="44">
        <v>59</v>
      </c>
      <c r="H12" s="44">
        <v>61.8</v>
      </c>
      <c r="I12" s="44">
        <v>64</v>
      </c>
      <c r="J12" s="44">
        <v>67.100099999999998</v>
      </c>
      <c r="K12" s="44">
        <v>68.0625</v>
      </c>
      <c r="L12" s="44">
        <v>70.189499999999995</v>
      </c>
      <c r="M12" s="44">
        <v>72.459100000000007</v>
      </c>
      <c r="N12" s="44">
        <v>73.63</v>
      </c>
      <c r="O12" s="44">
        <v>75.540000000000006</v>
      </c>
      <c r="P12" s="44">
        <v>75.599999999999994</v>
      </c>
      <c r="Q12" s="44">
        <v>78.900000000000006</v>
      </c>
      <c r="R12" s="44">
        <v>83.78</v>
      </c>
      <c r="S12" s="44">
        <v>85.14</v>
      </c>
      <c r="T12" s="44">
        <v>78.929000000000002</v>
      </c>
      <c r="U12" s="44">
        <v>82.197000000000003</v>
      </c>
      <c r="V12" s="44">
        <v>82.763999999999996</v>
      </c>
      <c r="W12" s="44">
        <v>82.045000000000002</v>
      </c>
      <c r="X12" s="44">
        <v>83.054000000000002</v>
      </c>
      <c r="Y12" s="44"/>
      <c r="Z12" s="44"/>
    </row>
    <row r="13" spans="1:28" ht="12.75" customHeight="1" x14ac:dyDescent="0.2">
      <c r="B13" s="8" t="s">
        <v>144</v>
      </c>
      <c r="C13" s="44">
        <v>45</v>
      </c>
      <c r="D13" s="44">
        <v>49.8</v>
      </c>
      <c r="E13" s="44">
        <v>54.9</v>
      </c>
      <c r="F13" s="44">
        <v>59.9</v>
      </c>
      <c r="G13" s="44">
        <v>64</v>
      </c>
      <c r="H13" s="44">
        <v>66.599999999999994</v>
      </c>
      <c r="I13" s="44">
        <v>68.7</v>
      </c>
      <c r="J13" s="44">
        <v>72</v>
      </c>
      <c r="K13" s="44">
        <v>75.458500000000001</v>
      </c>
      <c r="L13" s="44">
        <v>78.421899999999994</v>
      </c>
      <c r="M13" s="44">
        <v>79.400000000000006</v>
      </c>
      <c r="N13" s="44">
        <v>81.7</v>
      </c>
      <c r="O13" s="44">
        <v>82.694999999999993</v>
      </c>
      <c r="P13" s="44">
        <v>84.465900000000005</v>
      </c>
      <c r="Q13" s="44">
        <v>84.052499999999995</v>
      </c>
      <c r="R13" s="44">
        <v>85.420900000000003</v>
      </c>
      <c r="S13" s="44">
        <v>84.338999999999999</v>
      </c>
      <c r="T13" s="44">
        <v>84.496600000000001</v>
      </c>
      <c r="U13" s="44">
        <v>84.104900000000001</v>
      </c>
      <c r="V13" s="44">
        <v>84.123000000000005</v>
      </c>
      <c r="W13" s="44"/>
      <c r="X13" s="44">
        <v>83.198999999999998</v>
      </c>
      <c r="Y13" s="44">
        <v>83.9</v>
      </c>
      <c r="Z13" s="44"/>
    </row>
    <row r="14" spans="1:28" ht="12.75" customHeight="1" x14ac:dyDescent="0.2">
      <c r="B14" s="8" t="s">
        <v>29</v>
      </c>
      <c r="C14" s="44">
        <v>37.799999999999997</v>
      </c>
      <c r="D14" s="44">
        <v>42.6</v>
      </c>
      <c r="E14" s="44">
        <v>47</v>
      </c>
      <c r="F14" s="44">
        <v>52.9</v>
      </c>
      <c r="G14" s="44">
        <v>54.52</v>
      </c>
      <c r="H14" s="44">
        <v>57.4</v>
      </c>
      <c r="I14" s="44">
        <v>57.05</v>
      </c>
      <c r="J14" s="44">
        <v>63.9</v>
      </c>
      <c r="K14" s="44">
        <v>71</v>
      </c>
      <c r="L14" s="44">
        <v>74</v>
      </c>
      <c r="M14" s="44">
        <v>75.77</v>
      </c>
      <c r="N14" s="44">
        <v>80.138800000000003</v>
      </c>
      <c r="O14" s="44">
        <v>81.985600000000005</v>
      </c>
      <c r="P14" s="44">
        <v>85.12</v>
      </c>
      <c r="Q14" s="44">
        <v>87.56</v>
      </c>
      <c r="R14" s="44">
        <v>88.749399999999994</v>
      </c>
      <c r="S14" s="44">
        <v>80.999399999999994</v>
      </c>
      <c r="T14" s="44">
        <v>82.119699999999995</v>
      </c>
      <c r="U14" s="44">
        <v>84.535700000000006</v>
      </c>
      <c r="V14" s="44">
        <v>86.844499999999996</v>
      </c>
      <c r="W14" s="44">
        <v>87.1571</v>
      </c>
      <c r="X14" s="44">
        <v>87.354900000000001</v>
      </c>
      <c r="Y14" s="44">
        <v>87.355000000000004</v>
      </c>
      <c r="Z14" s="44">
        <v>89.243499999999997</v>
      </c>
      <c r="AA14" s="323">
        <v>87.807100000000005</v>
      </c>
      <c r="AB14" s="323"/>
    </row>
    <row r="15" spans="1:28" ht="12.75" customHeight="1" x14ac:dyDescent="0.2">
      <c r="B15" s="8" t="s">
        <v>143</v>
      </c>
      <c r="C15" s="44">
        <v>41</v>
      </c>
      <c r="D15" s="44">
        <v>43</v>
      </c>
      <c r="E15" s="44">
        <v>34</v>
      </c>
      <c r="F15" s="44">
        <v>34</v>
      </c>
      <c r="G15" s="44">
        <v>49.2</v>
      </c>
      <c r="H15" s="44">
        <v>50.84</v>
      </c>
      <c r="I15" s="44">
        <v>58.63</v>
      </c>
      <c r="J15" s="44">
        <v>63.1</v>
      </c>
      <c r="K15" s="44">
        <v>67</v>
      </c>
      <c r="L15" s="44">
        <v>71</v>
      </c>
      <c r="M15" s="44">
        <v>75.95</v>
      </c>
      <c r="N15" s="44">
        <v>74.462900000000005</v>
      </c>
      <c r="O15" s="44">
        <v>76.185900000000004</v>
      </c>
      <c r="P15" s="44">
        <v>78.069999999999993</v>
      </c>
      <c r="Q15" s="44">
        <v>81.3</v>
      </c>
      <c r="R15" s="44">
        <v>80.850399999999993</v>
      </c>
      <c r="S15" s="44">
        <v>81.489999999999995</v>
      </c>
      <c r="T15" s="44">
        <v>82.149100000000004</v>
      </c>
      <c r="U15" s="44">
        <v>83.198700000000002</v>
      </c>
      <c r="V15" s="44">
        <v>85.3733</v>
      </c>
      <c r="W15" s="44"/>
      <c r="X15" s="44"/>
      <c r="Y15" s="44"/>
      <c r="Z15" s="44"/>
    </row>
    <row r="16" spans="1:28" ht="12.75" customHeight="1" x14ac:dyDescent="0.2">
      <c r="B16" s="8" t="s">
        <v>16</v>
      </c>
      <c r="C16" s="44">
        <v>34.9</v>
      </c>
      <c r="D16" s="44">
        <v>34.9</v>
      </c>
      <c r="E16" s="44">
        <v>34.9</v>
      </c>
      <c r="F16" s="44">
        <v>36.604199999999999</v>
      </c>
      <c r="G16" s="44">
        <v>40.9</v>
      </c>
      <c r="H16" s="44">
        <v>45.7</v>
      </c>
      <c r="I16" s="44">
        <v>46</v>
      </c>
      <c r="J16" s="44">
        <v>57</v>
      </c>
      <c r="K16" s="44">
        <v>57</v>
      </c>
      <c r="L16" s="44">
        <v>67</v>
      </c>
      <c r="M16" s="44">
        <v>70</v>
      </c>
      <c r="N16" s="44">
        <v>71.149799999999999</v>
      </c>
      <c r="O16" s="44">
        <v>76.722899999999996</v>
      </c>
      <c r="P16" s="44">
        <v>78.88</v>
      </c>
      <c r="Q16" s="44">
        <v>80.33</v>
      </c>
      <c r="R16" s="44">
        <v>81.865099999999998</v>
      </c>
      <c r="S16" s="44">
        <v>81.978200000000001</v>
      </c>
      <c r="T16" s="44">
        <v>82.091499999999996</v>
      </c>
      <c r="U16" s="44">
        <v>82.204999999999998</v>
      </c>
      <c r="V16" s="44">
        <v>85.119100000000003</v>
      </c>
      <c r="W16" s="44">
        <v>90.146000000000001</v>
      </c>
      <c r="X16" s="44"/>
      <c r="Y16" s="44">
        <v>90.953000000000003</v>
      </c>
      <c r="Z16" s="44"/>
    </row>
    <row r="17" spans="2:28" ht="12.75" customHeight="1" x14ac:dyDescent="0.2">
      <c r="B17" s="8" t="s">
        <v>15</v>
      </c>
      <c r="C17" s="44">
        <v>19</v>
      </c>
      <c r="D17" s="44">
        <v>23</v>
      </c>
      <c r="E17" s="44">
        <v>27</v>
      </c>
      <c r="F17" s="44">
        <v>32.4</v>
      </c>
      <c r="G17" s="44">
        <v>36.6</v>
      </c>
      <c r="H17" s="44">
        <v>45.66</v>
      </c>
      <c r="I17" s="44">
        <v>49.78</v>
      </c>
      <c r="J17" s="44">
        <v>54.271799999999999</v>
      </c>
      <c r="K17" s="44">
        <v>56</v>
      </c>
      <c r="L17" s="44">
        <v>62</v>
      </c>
      <c r="M17" s="44">
        <v>68.36</v>
      </c>
      <c r="N17" s="44">
        <v>69.207300000000004</v>
      </c>
      <c r="O17" s="44">
        <v>76.407700000000006</v>
      </c>
      <c r="P17" s="44">
        <v>78.180000000000007</v>
      </c>
      <c r="Q17" s="44">
        <v>81.010000000000005</v>
      </c>
      <c r="R17" s="44">
        <v>81.5595</v>
      </c>
      <c r="S17" s="44">
        <v>81.553799999999995</v>
      </c>
      <c r="T17" s="44">
        <v>74.377600000000001</v>
      </c>
      <c r="U17" s="44">
        <v>75.930199999999999</v>
      </c>
      <c r="V17" s="44">
        <v>77.482799999999997</v>
      </c>
      <c r="W17" s="44"/>
      <c r="X17" s="44"/>
      <c r="Y17" s="44"/>
      <c r="Z17" s="44"/>
    </row>
    <row r="18" spans="2:28" ht="12.75" customHeight="1" x14ac:dyDescent="0.2">
      <c r="B18" s="8" t="s">
        <v>145</v>
      </c>
      <c r="C18" s="44">
        <v>26</v>
      </c>
      <c r="D18" s="44">
        <v>30</v>
      </c>
      <c r="E18" s="44">
        <v>30.42</v>
      </c>
      <c r="F18" s="44">
        <v>34</v>
      </c>
      <c r="G18" s="44">
        <v>36.1</v>
      </c>
      <c r="H18" s="44">
        <v>47</v>
      </c>
      <c r="I18" s="44">
        <v>52</v>
      </c>
      <c r="J18" s="44">
        <v>55</v>
      </c>
      <c r="K18" s="44">
        <v>57</v>
      </c>
      <c r="L18" s="44">
        <v>60.4</v>
      </c>
      <c r="M18" s="44">
        <v>63.56</v>
      </c>
      <c r="N18" s="44">
        <v>66.270799999999994</v>
      </c>
      <c r="O18" s="44">
        <v>68.724100000000007</v>
      </c>
      <c r="P18" s="44">
        <v>71.540000000000006</v>
      </c>
      <c r="Q18" s="44">
        <v>73.91</v>
      </c>
      <c r="R18" s="44">
        <v>73.334000000000003</v>
      </c>
      <c r="S18" s="44">
        <v>74</v>
      </c>
      <c r="T18" s="44">
        <v>75.865200000000002</v>
      </c>
      <c r="U18" s="44">
        <v>77.075900000000004</v>
      </c>
      <c r="V18" s="44">
        <v>78.385000000000005</v>
      </c>
      <c r="W18" s="44">
        <v>79.5</v>
      </c>
      <c r="X18" s="44">
        <v>80.925700000000006</v>
      </c>
      <c r="Y18" s="44">
        <v>81.415400000000005</v>
      </c>
      <c r="Z18" s="44">
        <v>83.740200000000002</v>
      </c>
      <c r="AA18" s="323">
        <v>82.852199999999996</v>
      </c>
      <c r="AB18" s="323">
        <v>82.5852</v>
      </c>
    </row>
    <row r="19" spans="2:28" ht="12.75" customHeight="1" x14ac:dyDescent="0.2">
      <c r="B19" s="8" t="s">
        <v>14</v>
      </c>
      <c r="C19" s="44">
        <v>32.6</v>
      </c>
      <c r="D19" s="44">
        <v>37.700000000000003</v>
      </c>
      <c r="E19" s="44">
        <v>50.5</v>
      </c>
      <c r="F19" s="44">
        <v>58</v>
      </c>
      <c r="G19" s="44">
        <v>71.7</v>
      </c>
      <c r="H19" s="44">
        <v>78.2</v>
      </c>
      <c r="I19" s="44">
        <v>78</v>
      </c>
      <c r="J19" s="44">
        <v>80.5</v>
      </c>
      <c r="K19" s="44">
        <v>82.7</v>
      </c>
      <c r="L19" s="44">
        <v>85</v>
      </c>
      <c r="M19" s="44">
        <v>85.9</v>
      </c>
      <c r="N19" s="44">
        <v>87.198999999999998</v>
      </c>
      <c r="O19" s="44">
        <v>83.38</v>
      </c>
      <c r="P19" s="44">
        <v>77.3934</v>
      </c>
      <c r="Q19" s="44">
        <v>75.769400000000005</v>
      </c>
      <c r="R19" s="44">
        <v>82.35</v>
      </c>
      <c r="S19" s="44">
        <v>79.335599999999999</v>
      </c>
      <c r="T19" s="44">
        <v>79.675799999999995</v>
      </c>
      <c r="U19" s="44">
        <v>76.732399999999998</v>
      </c>
      <c r="V19" s="44">
        <v>76.840999999999994</v>
      </c>
      <c r="W19" s="44">
        <v>75.052899999999994</v>
      </c>
      <c r="X19" s="44">
        <v>74.601600000000005</v>
      </c>
      <c r="Y19" s="44">
        <v>75.862899999999996</v>
      </c>
      <c r="Z19" s="44">
        <v>75.488200000000006</v>
      </c>
      <c r="AA19" s="323">
        <v>75.365499999999997</v>
      </c>
      <c r="AB19" s="323"/>
    </row>
    <row r="20" spans="2:28" ht="12.75" customHeight="1" x14ac:dyDescent="0.2">
      <c r="B20" s="8" t="s">
        <v>30</v>
      </c>
      <c r="C20" s="44">
        <v>18.04</v>
      </c>
      <c r="D20" s="44">
        <v>19.350000000000001</v>
      </c>
      <c r="E20" s="44">
        <v>71</v>
      </c>
      <c r="F20" s="44">
        <v>76.900000000000006</v>
      </c>
      <c r="G20" s="44">
        <v>78.63</v>
      </c>
      <c r="H20" s="44">
        <v>78.989999999999995</v>
      </c>
      <c r="I20" s="44">
        <v>79.349999999999994</v>
      </c>
      <c r="J20" s="44">
        <v>79.716999999999999</v>
      </c>
      <c r="K20" s="44">
        <v>80.082999999999998</v>
      </c>
      <c r="L20" s="44">
        <v>80.45</v>
      </c>
      <c r="M20" s="44">
        <v>80.92</v>
      </c>
      <c r="N20" s="44">
        <v>81.427099999999996</v>
      </c>
      <c r="O20" s="44">
        <v>81.8</v>
      </c>
      <c r="P20" s="44">
        <v>81.881299999999996</v>
      </c>
      <c r="Q20" s="44">
        <v>82.305700000000002</v>
      </c>
      <c r="R20" s="44">
        <v>80.599999999999994</v>
      </c>
      <c r="S20" s="44">
        <v>78.25</v>
      </c>
      <c r="T20" s="44">
        <v>77.067700000000002</v>
      </c>
      <c r="U20" s="44">
        <v>75.286299999999997</v>
      </c>
      <c r="V20" s="44">
        <v>74.707800000000006</v>
      </c>
      <c r="W20" s="44">
        <v>72.424400000000006</v>
      </c>
      <c r="X20" s="44">
        <v>71.744200000000006</v>
      </c>
      <c r="Y20" s="44">
        <v>71.632900000000006</v>
      </c>
      <c r="Z20" s="44">
        <v>73.557699999999997</v>
      </c>
      <c r="AA20" s="323">
        <v>81.005499999999998</v>
      </c>
      <c r="AB20" s="323">
        <v>78.072999999999993</v>
      </c>
    </row>
    <row r="21" spans="2:28" ht="12.75" customHeight="1" thickBot="1" x14ac:dyDescent="0.25">
      <c r="B21" s="46" t="s">
        <v>31</v>
      </c>
      <c r="C21" s="48">
        <v>18.8</v>
      </c>
      <c r="D21" s="48">
        <v>20.9</v>
      </c>
      <c r="E21" s="48">
        <v>29.4</v>
      </c>
      <c r="F21" s="48">
        <v>29.4</v>
      </c>
      <c r="G21" s="48">
        <v>39.9</v>
      </c>
      <c r="H21" s="48">
        <v>47.67</v>
      </c>
      <c r="I21" s="48">
        <v>47.35</v>
      </c>
      <c r="J21" s="48">
        <v>46</v>
      </c>
      <c r="K21" s="48">
        <v>48</v>
      </c>
      <c r="L21" s="48">
        <v>53</v>
      </c>
      <c r="M21" s="48">
        <v>55.97</v>
      </c>
      <c r="N21" s="48">
        <v>61.267499999999998</v>
      </c>
      <c r="O21" s="48">
        <v>64.846400000000003</v>
      </c>
      <c r="P21" s="48">
        <v>66.2</v>
      </c>
      <c r="Q21" s="48">
        <v>67.09</v>
      </c>
      <c r="R21" s="48">
        <v>71.144300000000001</v>
      </c>
      <c r="S21" s="48">
        <v>63.232399999999998</v>
      </c>
      <c r="T21" s="48">
        <v>63.887999999999998</v>
      </c>
      <c r="U21" s="48">
        <v>64.731999999999999</v>
      </c>
      <c r="V21" s="48">
        <v>64.326499999999996</v>
      </c>
      <c r="W21" s="48">
        <v>65.949399999999997</v>
      </c>
      <c r="X21" s="48">
        <v>66.176199999999994</v>
      </c>
      <c r="Y21" s="48">
        <v>66.588200000000001</v>
      </c>
      <c r="Z21" s="48">
        <v>70.3322</v>
      </c>
      <c r="AA21" s="324">
        <v>68.8232</v>
      </c>
      <c r="AB21" s="324">
        <v>67.837800000000001</v>
      </c>
    </row>
    <row r="22" spans="2:28" ht="12.75" customHeight="1" thickTop="1" x14ac:dyDescent="0.2">
      <c r="B22" s="7" t="s">
        <v>32</v>
      </c>
      <c r="C22" s="7"/>
      <c r="D22" s="7"/>
      <c r="E22" s="7"/>
      <c r="F22" s="7"/>
      <c r="X22" s="27"/>
      <c r="Z22" s="27"/>
      <c r="AA22" s="27"/>
      <c r="AB22" s="27" t="s">
        <v>195</v>
      </c>
    </row>
    <row r="23" spans="2:28" ht="12.75" customHeight="1" x14ac:dyDescent="0.2">
      <c r="B23" s="33" t="s">
        <v>23</v>
      </c>
      <c r="C23" s="7"/>
      <c r="D23" s="7"/>
      <c r="E23" s="7"/>
      <c r="F23" s="7"/>
    </row>
    <row r="24" spans="2:28" ht="12.75" customHeight="1" x14ac:dyDescent="0.2">
      <c r="B24" s="7" t="s">
        <v>24</v>
      </c>
      <c r="C24" s="7"/>
      <c r="D24" s="7"/>
      <c r="E24" s="7"/>
      <c r="F24" s="7"/>
      <c r="J24" s="27"/>
    </row>
    <row r="25" spans="2:28" ht="12.75" customHeight="1" x14ac:dyDescent="0.2">
      <c r="B25" s="14" t="s">
        <v>196</v>
      </c>
    </row>
    <row r="26" spans="2:28" ht="12.75" customHeight="1" x14ac:dyDescent="0.2">
      <c r="O26" s="47"/>
      <c r="P26" s="47"/>
    </row>
    <row r="27" spans="2:28" ht="12.75" customHeight="1" x14ac:dyDescent="0.2">
      <c r="M27" s="106"/>
      <c r="N27" s="106"/>
      <c r="O27" s="106"/>
      <c r="P27" s="106"/>
    </row>
    <row r="31" spans="2:28" ht="12.75" customHeight="1" x14ac:dyDescent="0.2">
      <c r="C31" s="38"/>
    </row>
    <row r="32" spans="2:28" ht="12.75" customHeight="1" x14ac:dyDescent="0.2">
      <c r="C32" s="38"/>
    </row>
    <row r="33" spans="2:3" ht="12.75" customHeight="1" x14ac:dyDescent="0.2">
      <c r="C33" s="38"/>
    </row>
    <row r="34" spans="2:3" ht="12.75" customHeight="1" x14ac:dyDescent="0.2">
      <c r="C34" s="38"/>
    </row>
    <row r="35" spans="2:3" ht="12.75" customHeight="1" x14ac:dyDescent="0.2">
      <c r="C35" s="38"/>
    </row>
    <row r="36" spans="2:3" ht="12.75" customHeight="1" x14ac:dyDescent="0.2">
      <c r="C36" s="38"/>
    </row>
    <row r="37" spans="2:3" ht="12.75" customHeight="1" x14ac:dyDescent="0.2">
      <c r="C37" s="41"/>
    </row>
    <row r="38" spans="2:3" ht="12.75" customHeight="1" x14ac:dyDescent="0.2">
      <c r="C38" s="38"/>
    </row>
    <row r="39" spans="2:3" ht="12.75" customHeight="1" x14ac:dyDescent="0.2">
      <c r="C39" s="38"/>
    </row>
    <row r="40" spans="2:3" ht="12.75" customHeight="1" x14ac:dyDescent="0.2">
      <c r="C40" s="38"/>
    </row>
    <row r="41" spans="2:3" ht="12.75" customHeight="1" x14ac:dyDescent="0.2">
      <c r="C41" s="38"/>
    </row>
    <row r="42" spans="2:3" ht="12.75" customHeight="1" x14ac:dyDescent="0.2">
      <c r="C42" s="38"/>
    </row>
    <row r="43" spans="2:3" ht="12.75" customHeight="1" x14ac:dyDescent="0.2">
      <c r="C43" s="38"/>
    </row>
    <row r="44" spans="2:3" ht="12.75" customHeight="1" x14ac:dyDescent="0.2">
      <c r="B44" s="8"/>
      <c r="C44" s="38"/>
    </row>
    <row r="45" spans="2:3" ht="12.75" customHeight="1" x14ac:dyDescent="0.2">
      <c r="B45" s="8"/>
      <c r="C45" s="38"/>
    </row>
    <row r="46" spans="2:3" ht="12.75" customHeight="1" x14ac:dyDescent="0.2">
      <c r="B46" s="8"/>
      <c r="C46" s="38"/>
    </row>
    <row r="47" spans="2:3" ht="12.75" customHeight="1" x14ac:dyDescent="0.2">
      <c r="B47" s="8"/>
      <c r="C47" s="38"/>
    </row>
  </sheetData>
  <phoneticPr fontId="12" type="noConversion"/>
  <hyperlinks>
    <hyperlink ref="B1" location="'Titel'!A1" display="page des titres" xr:uid="{00000000-0004-0000-0200-000000000000}"/>
  </hyperlinks>
  <pageMargins left="0" right="0" top="0.98425196850393704" bottom="0.98425196850393704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"/>
  <dimension ref="A1:AP106"/>
  <sheetViews>
    <sheetView zoomScaleNormal="100" workbookViewId="0">
      <pane xSplit="2" ySplit="4" topLeftCell="V5" activePane="bottomRight" state="frozen"/>
      <selection activeCell="C18" sqref="C18"/>
      <selection pane="topRight" activeCell="C18" sqref="C18"/>
      <selection pane="bottomLeft" activeCell="C18" sqref="C18"/>
      <selection pane="bottomRight"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34.6640625" style="2" customWidth="1"/>
    <col min="3" max="24" width="6.33203125" style="43" customWidth="1"/>
    <col min="25" max="30" width="6.33203125" style="2" customWidth="1"/>
    <col min="31" max="32" width="5" style="2" customWidth="1"/>
    <col min="33" max="16384" width="13.33203125" style="2"/>
  </cols>
  <sheetData>
    <row r="1" spans="1:42" ht="12.75" customHeight="1" x14ac:dyDescent="0.2">
      <c r="B1" s="21" t="s">
        <v>11</v>
      </c>
      <c r="I1" s="63"/>
      <c r="J1" s="63"/>
      <c r="K1" s="63"/>
      <c r="L1" s="63"/>
      <c r="M1" s="63"/>
    </row>
    <row r="2" spans="1:42" ht="12.75" customHeight="1" x14ac:dyDescent="0.2">
      <c r="B2" s="277" t="s">
        <v>33</v>
      </c>
    </row>
    <row r="3" spans="1:42" ht="12.75" customHeight="1" x14ac:dyDescent="0.2">
      <c r="B3" s="4" t="s">
        <v>12</v>
      </c>
    </row>
    <row r="4" spans="1:42" s="9" customFormat="1" ht="12.75" customHeight="1" x14ac:dyDescent="0.2">
      <c r="A4" s="14"/>
      <c r="B4" s="32"/>
      <c r="C4" s="64">
        <v>1990</v>
      </c>
      <c r="D4" s="64"/>
      <c r="E4" s="64"/>
      <c r="F4" s="64"/>
      <c r="G4" s="65">
        <v>1998</v>
      </c>
      <c r="H4" s="65">
        <v>1999</v>
      </c>
      <c r="I4" s="65">
        <v>2000</v>
      </c>
      <c r="J4" s="64">
        <v>2001</v>
      </c>
      <c r="K4" s="64">
        <v>2002</v>
      </c>
      <c r="L4" s="64">
        <v>2003</v>
      </c>
      <c r="M4" s="64">
        <v>2004</v>
      </c>
      <c r="N4" s="64">
        <v>2005</v>
      </c>
      <c r="O4" s="64">
        <v>2006</v>
      </c>
      <c r="P4" s="64">
        <v>2007</v>
      </c>
      <c r="Q4" s="64">
        <v>2008</v>
      </c>
      <c r="R4" s="64">
        <v>2009</v>
      </c>
      <c r="S4" s="64">
        <v>2010</v>
      </c>
      <c r="T4" s="64">
        <v>2011</v>
      </c>
      <c r="U4" s="64">
        <v>2012</v>
      </c>
      <c r="V4" s="64">
        <v>2013</v>
      </c>
      <c r="W4" s="64">
        <v>2014</v>
      </c>
      <c r="X4" s="64">
        <v>2015</v>
      </c>
      <c r="Y4" s="64">
        <v>2016</v>
      </c>
      <c r="Z4" s="64">
        <v>2017</v>
      </c>
      <c r="AA4" s="64">
        <v>2018</v>
      </c>
      <c r="AB4" s="64">
        <v>2019</v>
      </c>
      <c r="AC4" s="64">
        <v>2020</v>
      </c>
      <c r="AD4" s="64">
        <v>2021</v>
      </c>
      <c r="AE4" s="32">
        <v>2022</v>
      </c>
      <c r="AF4" s="32">
        <v>2023</v>
      </c>
    </row>
    <row r="5" spans="1:42" ht="12.75" customHeight="1" x14ac:dyDescent="0.2">
      <c r="B5" s="6" t="s">
        <v>34</v>
      </c>
      <c r="C5" s="22"/>
      <c r="D5" s="22"/>
      <c r="E5" s="22"/>
      <c r="F5" s="22"/>
      <c r="G5" s="22"/>
      <c r="H5" s="22"/>
      <c r="I5" s="22"/>
      <c r="J5" s="22"/>
      <c r="K5" s="22"/>
      <c r="L5" s="327">
        <v>13.2</v>
      </c>
      <c r="M5" s="328">
        <v>11.8</v>
      </c>
      <c r="N5" s="31">
        <v>11.7</v>
      </c>
      <c r="O5" s="22">
        <v>11</v>
      </c>
      <c r="P5" s="22">
        <v>9.6</v>
      </c>
      <c r="Q5" s="22">
        <v>9.3000000000000007</v>
      </c>
      <c r="R5" s="50">
        <v>6.8</v>
      </c>
      <c r="S5" s="50">
        <v>5.3</v>
      </c>
      <c r="T5" s="50">
        <v>4.16014018</v>
      </c>
      <c r="U5" s="50">
        <v>2.9979279700000001</v>
      </c>
      <c r="V5" s="50">
        <v>4.4000000000000004</v>
      </c>
      <c r="W5" s="50">
        <v>2.6</v>
      </c>
      <c r="X5" s="50">
        <v>1.54933922948876</v>
      </c>
      <c r="Y5" s="53">
        <v>1.3257780759083702</v>
      </c>
      <c r="Z5" s="53">
        <v>0.98071279690623603</v>
      </c>
      <c r="AA5" s="53">
        <v>0.81560934400144203</v>
      </c>
      <c r="AB5" s="53"/>
      <c r="AC5" s="2">
        <v>1.3</v>
      </c>
      <c r="AD5" s="53">
        <v>1.6458705712508102</v>
      </c>
      <c r="AE5" s="53">
        <v>1.6959554439095925</v>
      </c>
      <c r="AF5" s="53">
        <v>3.4968637981900255</v>
      </c>
    </row>
    <row r="6" spans="1:42" ht="12.75" customHeight="1" x14ac:dyDescent="0.2">
      <c r="B6" s="6" t="s">
        <v>35</v>
      </c>
      <c r="C6" s="22"/>
      <c r="D6" s="22"/>
      <c r="E6" s="22"/>
      <c r="F6" s="22"/>
      <c r="G6" s="22"/>
      <c r="H6" s="22"/>
      <c r="I6" s="22">
        <v>19.893954999999998</v>
      </c>
      <c r="J6" s="327">
        <v>18.849697150000001</v>
      </c>
      <c r="K6" s="327">
        <v>17.739903809999998</v>
      </c>
      <c r="L6" s="327">
        <v>12</v>
      </c>
      <c r="M6" s="327">
        <v>11.4</v>
      </c>
      <c r="N6" s="31">
        <v>10.199999999999999</v>
      </c>
      <c r="O6" s="22">
        <v>12.2</v>
      </c>
      <c r="P6" s="22">
        <v>12.2</v>
      </c>
      <c r="Q6" s="22"/>
      <c r="R6" s="107"/>
      <c r="S6" s="107"/>
      <c r="T6" s="107"/>
      <c r="U6" s="107"/>
      <c r="V6" s="107"/>
      <c r="W6" s="107"/>
      <c r="X6" s="50"/>
      <c r="Y6" s="107"/>
      <c r="Z6" s="107"/>
      <c r="AA6" s="107"/>
      <c r="AB6" s="107"/>
    </row>
    <row r="7" spans="1:42" ht="12.75" customHeight="1" x14ac:dyDescent="0.2">
      <c r="B7" s="6" t="s">
        <v>36</v>
      </c>
      <c r="C7" s="22"/>
      <c r="D7" s="22"/>
      <c r="E7" s="22"/>
      <c r="F7" s="22"/>
      <c r="G7" s="329">
        <v>16.614006346571951</v>
      </c>
      <c r="H7" s="329"/>
      <c r="I7" s="22">
        <v>17.3456312</v>
      </c>
      <c r="J7" s="327">
        <v>19.79011122</v>
      </c>
      <c r="K7" s="327">
        <v>20.853495089999999</v>
      </c>
      <c r="L7" s="327">
        <v>20.8</v>
      </c>
      <c r="M7" s="327">
        <v>21.1</v>
      </c>
      <c r="N7" s="31">
        <v>23</v>
      </c>
      <c r="O7" s="22">
        <v>15.8</v>
      </c>
      <c r="P7" s="22">
        <v>13.3</v>
      </c>
      <c r="Q7" s="22">
        <v>8.6999999999999993</v>
      </c>
      <c r="R7" s="50">
        <v>8.1999999999999993</v>
      </c>
      <c r="S7" s="50">
        <v>7.4</v>
      </c>
      <c r="T7" s="50">
        <v>6.7588602600000005</v>
      </c>
      <c r="U7" s="50">
        <v>6.16367683</v>
      </c>
      <c r="V7" s="50">
        <v>6.2</v>
      </c>
      <c r="W7" s="50">
        <v>6.6</v>
      </c>
      <c r="X7" s="50">
        <v>2.3415888478289499</v>
      </c>
      <c r="Y7" s="53">
        <v>1.5760340948423699</v>
      </c>
      <c r="Z7" s="53">
        <v>1.57587871055198</v>
      </c>
      <c r="AA7" s="53">
        <v>2.6505747597204601</v>
      </c>
      <c r="AB7" s="53">
        <v>3.4901231672283997</v>
      </c>
      <c r="AE7" s="2">
        <v>0.2805551898835974</v>
      </c>
      <c r="AF7" s="2">
        <v>0.41217459209645613</v>
      </c>
    </row>
    <row r="8" spans="1:42" ht="12.75" customHeight="1" x14ac:dyDescent="0.2">
      <c r="B8" s="6" t="s">
        <v>37</v>
      </c>
      <c r="C8" s="22"/>
      <c r="D8" s="22"/>
      <c r="E8" s="22"/>
      <c r="F8" s="22"/>
      <c r="G8" s="22"/>
      <c r="H8" s="22"/>
      <c r="I8" s="22"/>
      <c r="J8" s="22"/>
      <c r="K8" s="22"/>
      <c r="L8" s="327">
        <v>14.9</v>
      </c>
      <c r="M8" s="327">
        <v>12.5</v>
      </c>
      <c r="N8" s="31">
        <v>13.9</v>
      </c>
      <c r="O8" s="22">
        <v>12.5</v>
      </c>
      <c r="P8" s="22">
        <v>14.8</v>
      </c>
      <c r="Q8" s="22">
        <v>15.7</v>
      </c>
      <c r="R8" s="50">
        <v>14.6</v>
      </c>
      <c r="S8" s="50">
        <v>14.7</v>
      </c>
      <c r="T8" s="50">
        <v>13.204333300000002</v>
      </c>
      <c r="U8" s="50">
        <v>12.356290679999999</v>
      </c>
      <c r="V8" s="50">
        <v>10.5</v>
      </c>
      <c r="W8" s="50">
        <v>10.9</v>
      </c>
      <c r="X8" s="50">
        <v>10.040656561752801</v>
      </c>
      <c r="Y8" s="53">
        <v>7.4163034539541597</v>
      </c>
      <c r="Z8" s="53">
        <v>8.4605222988340802</v>
      </c>
      <c r="AA8" s="53">
        <v>7.5632558658857496</v>
      </c>
      <c r="AB8" s="53">
        <v>6.4346832719060307</v>
      </c>
      <c r="AC8" s="2">
        <v>4.4000000000000004</v>
      </c>
      <c r="AD8" s="53">
        <v>4.51433066688708</v>
      </c>
      <c r="AE8" s="53">
        <v>2.9654326348237667</v>
      </c>
      <c r="AF8" s="53">
        <v>4.0206970609957065</v>
      </c>
    </row>
    <row r="9" spans="1:42" ht="12.75" customHeight="1" x14ac:dyDescent="0.2">
      <c r="B9" s="6" t="s">
        <v>38</v>
      </c>
      <c r="C9" s="22"/>
      <c r="D9" s="22"/>
      <c r="E9" s="22"/>
      <c r="F9" s="22"/>
      <c r="G9" s="22"/>
      <c r="H9" s="22"/>
      <c r="I9" s="22">
        <v>18.686098810000001</v>
      </c>
      <c r="J9" s="327">
        <v>23.542127789999999</v>
      </c>
      <c r="K9" s="327">
        <v>27.316171130000001</v>
      </c>
      <c r="L9" s="327">
        <v>32</v>
      </c>
      <c r="M9" s="327">
        <v>33.299999999999997</v>
      </c>
      <c r="N9" s="31">
        <v>38.9</v>
      </c>
      <c r="O9" s="22">
        <v>29.8</v>
      </c>
      <c r="P9" s="22">
        <v>23.9</v>
      </c>
      <c r="Q9" s="22">
        <v>18.100000000000001</v>
      </c>
      <c r="R9" s="50">
        <v>21.4</v>
      </c>
      <c r="S9" s="50">
        <v>20.399999999999999</v>
      </c>
      <c r="T9" s="50">
        <v>17.5990672</v>
      </c>
      <c r="U9" s="50">
        <v>13.86640452</v>
      </c>
      <c r="V9" s="50">
        <v>17.399999999999999</v>
      </c>
      <c r="W9" s="50">
        <v>15.4</v>
      </c>
      <c r="X9" s="50">
        <v>11.2964438156468</v>
      </c>
      <c r="Y9" s="53">
        <v>11.992159269722601</v>
      </c>
      <c r="Z9" s="53">
        <v>9.4711019548189697</v>
      </c>
      <c r="AA9" s="53">
        <v>12.2632530093823</v>
      </c>
      <c r="AB9" s="53">
        <v>15.9668564065891</v>
      </c>
      <c r="AC9" s="2">
        <v>9.5</v>
      </c>
      <c r="AD9" s="53">
        <v>5.2825472003069098</v>
      </c>
      <c r="AE9" s="53">
        <v>4.6779719071552561</v>
      </c>
      <c r="AF9" s="53">
        <v>4.7672524402238654</v>
      </c>
    </row>
    <row r="10" spans="1:42" ht="12.75" customHeight="1" x14ac:dyDescent="0.2">
      <c r="B10" s="6" t="s">
        <v>39</v>
      </c>
      <c r="C10" s="22">
        <v>7.51</v>
      </c>
      <c r="D10" s="22"/>
      <c r="E10" s="22"/>
      <c r="F10" s="22"/>
      <c r="G10" s="329">
        <v>20.19051300050867</v>
      </c>
      <c r="H10" s="329"/>
      <c r="I10" s="22">
        <v>23.405307560000001</v>
      </c>
      <c r="J10" s="327">
        <v>20.64062118</v>
      </c>
      <c r="K10" s="327">
        <v>22.001598749999999</v>
      </c>
      <c r="L10" s="327">
        <v>23.4</v>
      </c>
      <c r="M10" s="327">
        <v>22.3</v>
      </c>
      <c r="N10" s="31">
        <v>23.6</v>
      </c>
      <c r="O10" s="22">
        <v>20.7</v>
      </c>
      <c r="P10" s="22">
        <v>21.6</v>
      </c>
      <c r="Q10" s="22">
        <v>19.399999999999999</v>
      </c>
      <c r="R10" s="50">
        <v>20.5</v>
      </c>
      <c r="S10" s="50">
        <v>20.2</v>
      </c>
      <c r="T10" s="50">
        <v>18.143359479999997</v>
      </c>
      <c r="U10" s="50">
        <v>18.05010102</v>
      </c>
      <c r="V10" s="50">
        <v>19.399999999999999</v>
      </c>
      <c r="W10" s="50">
        <v>16.100000000000001</v>
      </c>
      <c r="X10" s="50">
        <v>14.503238184748602</v>
      </c>
      <c r="Y10" s="53">
        <v>9.800879493774179</v>
      </c>
      <c r="Z10" s="53">
        <v>10.258265202447101</v>
      </c>
      <c r="AA10" s="53">
        <v>9.0326320475073487</v>
      </c>
      <c r="AB10" s="53">
        <v>8.4671294785305804</v>
      </c>
      <c r="AC10" s="2">
        <v>6.9</v>
      </c>
      <c r="AD10" s="53">
        <v>5.8625385832459704</v>
      </c>
      <c r="AE10" s="53">
        <v>4.2084140024676939</v>
      </c>
      <c r="AF10" s="53">
        <v>4.2000528737649541</v>
      </c>
    </row>
    <row r="11" spans="1:42" ht="12.75" customHeight="1" x14ac:dyDescent="0.2">
      <c r="B11" s="6" t="s">
        <v>40</v>
      </c>
      <c r="C11" s="22"/>
      <c r="D11" s="22"/>
      <c r="E11" s="22"/>
      <c r="F11" s="22"/>
      <c r="G11" s="22"/>
      <c r="H11" s="22"/>
      <c r="I11" s="22">
        <v>16.468978890000002</v>
      </c>
      <c r="J11" s="327">
        <v>18.278243420000003</v>
      </c>
      <c r="K11" s="327">
        <v>17.920203999999998</v>
      </c>
      <c r="L11" s="327">
        <v>19</v>
      </c>
      <c r="M11" s="327">
        <v>19</v>
      </c>
      <c r="N11" s="31">
        <v>21.7</v>
      </c>
      <c r="O11" s="22">
        <v>20.5</v>
      </c>
      <c r="P11" s="22">
        <v>19.7</v>
      </c>
      <c r="Q11" s="22">
        <v>22.1</v>
      </c>
      <c r="R11" s="50">
        <v>23</v>
      </c>
      <c r="S11" s="50">
        <v>25</v>
      </c>
      <c r="T11" s="50">
        <v>26.140625969999999</v>
      </c>
      <c r="U11" s="50">
        <v>27.473395560000004</v>
      </c>
      <c r="V11" s="50">
        <v>28.4</v>
      </c>
      <c r="W11" s="50">
        <v>26.3</v>
      </c>
      <c r="X11" s="50">
        <v>25.028311699014999</v>
      </c>
      <c r="Y11" s="53">
        <v>21.999160942905601</v>
      </c>
      <c r="Z11" s="53">
        <v>25.310796521950003</v>
      </c>
      <c r="AA11" s="53">
        <v>24.706214008666898</v>
      </c>
      <c r="AB11" s="53">
        <v>24.428502919685201</v>
      </c>
      <c r="AC11" s="2">
        <v>24.3</v>
      </c>
      <c r="AD11" s="53">
        <v>24.371306986539899</v>
      </c>
      <c r="AE11" s="53">
        <v>23.056698579152744</v>
      </c>
      <c r="AF11" s="53">
        <v>26.297656766619564</v>
      </c>
    </row>
    <row r="12" spans="1:42" ht="12.75" customHeight="1" x14ac:dyDescent="0.2">
      <c r="A12" s="42"/>
      <c r="B12" s="6" t="s">
        <v>41</v>
      </c>
      <c r="C12" s="22">
        <v>37.65</v>
      </c>
      <c r="D12" s="22"/>
      <c r="E12" s="22"/>
      <c r="F12" s="22"/>
      <c r="G12" s="329">
        <v>63.303702197513253</v>
      </c>
      <c r="H12" s="329"/>
      <c r="I12" s="22">
        <v>66.247351969999997</v>
      </c>
      <c r="J12" s="327">
        <v>66.430099080000005</v>
      </c>
      <c r="K12" s="327">
        <v>66.281394469999995</v>
      </c>
      <c r="L12" s="327">
        <v>66.400000000000006</v>
      </c>
      <c r="M12" s="327">
        <v>63.7</v>
      </c>
      <c r="N12" s="31">
        <v>61.7</v>
      </c>
      <c r="O12" s="22">
        <v>54</v>
      </c>
      <c r="P12" s="22">
        <v>49.3</v>
      </c>
      <c r="Q12" s="22">
        <v>42.1</v>
      </c>
      <c r="R12" s="50">
        <v>40.299999999999997</v>
      </c>
      <c r="S12" s="50">
        <v>38.4</v>
      </c>
      <c r="T12" s="50">
        <v>31.657519449999999</v>
      </c>
      <c r="U12" s="50">
        <v>25.880844700000001</v>
      </c>
      <c r="V12" s="50">
        <v>24</v>
      </c>
      <c r="W12" s="50">
        <v>18.399999999999999</v>
      </c>
      <c r="X12" s="50">
        <v>15.712908424034499</v>
      </c>
      <c r="Y12" s="53">
        <v>10.255147391669201</v>
      </c>
      <c r="Z12" s="53">
        <v>9.6690504917493101</v>
      </c>
      <c r="AA12" s="53">
        <v>7.9802794143553406</v>
      </c>
      <c r="AB12" s="53">
        <v>6.8491743010362596</v>
      </c>
      <c r="AC12" s="2">
        <v>6.1</v>
      </c>
      <c r="AD12" s="53">
        <v>7.2650760554709493</v>
      </c>
      <c r="AE12" s="53">
        <v>3.4813243016267239</v>
      </c>
      <c r="AF12" s="53">
        <v>5.8687993870854234</v>
      </c>
    </row>
    <row r="13" spans="1:42" ht="12.75" customHeight="1" x14ac:dyDescent="0.2">
      <c r="B13" s="6" t="s">
        <v>42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>
        <v>15.3</v>
      </c>
      <c r="Q13" s="22">
        <v>21.7</v>
      </c>
      <c r="R13" s="50">
        <v>25.1</v>
      </c>
      <c r="S13" s="50">
        <v>31.7</v>
      </c>
      <c r="T13" s="50">
        <v>34.539776060000001</v>
      </c>
      <c r="U13" s="50">
        <v>41.676199930000003</v>
      </c>
      <c r="V13" s="50">
        <v>44.2</v>
      </c>
      <c r="W13" s="50">
        <v>44.2</v>
      </c>
      <c r="X13" s="50">
        <v>41.690509055861099</v>
      </c>
      <c r="Y13" s="53">
        <v>41.228667736438901</v>
      </c>
      <c r="Z13" s="53">
        <v>49.068657831535504</v>
      </c>
      <c r="AA13" s="53">
        <v>45.303813660578001</v>
      </c>
      <c r="AB13" s="53">
        <v>44.1959337101922</v>
      </c>
      <c r="AC13" s="2">
        <v>46.3</v>
      </c>
      <c r="AD13" s="53">
        <v>41.655387851215906</v>
      </c>
      <c r="AE13" s="53">
        <v>34.862525088716858</v>
      </c>
      <c r="AF13" s="53">
        <v>28.200173309493167</v>
      </c>
    </row>
    <row r="14" spans="1:42" ht="12.75" customHeight="1" x14ac:dyDescent="0.2">
      <c r="B14" s="6" t="s">
        <v>43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>
        <v>25.9</v>
      </c>
      <c r="P14" s="22">
        <v>31.2</v>
      </c>
      <c r="Q14" s="22">
        <v>36.200000000000003</v>
      </c>
      <c r="R14" s="50">
        <v>37.700000000000003</v>
      </c>
      <c r="S14" s="50">
        <v>37.9</v>
      </c>
      <c r="T14" s="50">
        <v>37.020133540000003</v>
      </c>
      <c r="U14" s="50">
        <v>38.906116400000002</v>
      </c>
      <c r="V14" s="50">
        <v>37.5</v>
      </c>
      <c r="W14" s="50">
        <v>31.7</v>
      </c>
      <c r="X14" s="50">
        <v>23.2963271954441</v>
      </c>
      <c r="Y14" s="53">
        <v>18.119756282409899</v>
      </c>
      <c r="Z14" s="53">
        <v>20.7510578595707</v>
      </c>
      <c r="AA14" s="53">
        <v>16.119149348960701</v>
      </c>
      <c r="AB14" s="53">
        <v>13.469358830386799</v>
      </c>
      <c r="AC14" s="2">
        <v>10</v>
      </c>
      <c r="AD14" s="53">
        <v>10.317576544118701</v>
      </c>
      <c r="AE14" s="53">
        <v>7.7958496561046422</v>
      </c>
      <c r="AF14" s="53">
        <v>6.8326945898387947</v>
      </c>
    </row>
    <row r="15" spans="1:42" ht="12.75" customHeight="1" x14ac:dyDescent="0.2">
      <c r="B15" s="6" t="s">
        <v>44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>
        <v>16.399999999999999</v>
      </c>
      <c r="Q15" s="22">
        <v>20.7</v>
      </c>
      <c r="R15" s="50">
        <v>22.9</v>
      </c>
      <c r="S15" s="50">
        <v>27.9</v>
      </c>
      <c r="T15" s="50">
        <v>37.507496969999998</v>
      </c>
      <c r="U15" s="50">
        <v>44.373877780000001</v>
      </c>
      <c r="V15" s="50">
        <v>53.4</v>
      </c>
      <c r="W15" s="50">
        <v>54.9</v>
      </c>
      <c r="X15" s="50">
        <v>52.043524366393399</v>
      </c>
      <c r="Y15" s="53">
        <v>56.695822814200902</v>
      </c>
      <c r="Z15" s="53">
        <v>57.378602323946403</v>
      </c>
      <c r="AA15" s="53">
        <v>56.670137662670491</v>
      </c>
      <c r="AB15" s="53">
        <v>61.320232265332294</v>
      </c>
      <c r="AC15" s="2">
        <v>56.8</v>
      </c>
      <c r="AD15" s="53">
        <v>62.677298537919</v>
      </c>
      <c r="AE15" s="53">
        <v>59.760248370453127</v>
      </c>
      <c r="AF15" s="53">
        <v>60.300784627258565</v>
      </c>
    </row>
    <row r="16" spans="1:42" ht="12.75" customHeight="1" x14ac:dyDescent="0.2">
      <c r="B16" s="6" t="s">
        <v>45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v>14.8</v>
      </c>
      <c r="P16" s="22">
        <v>26.4</v>
      </c>
      <c r="Q16" s="22">
        <v>35.799999999999997</v>
      </c>
      <c r="R16" s="50">
        <v>50</v>
      </c>
      <c r="S16" s="50">
        <v>62</v>
      </c>
      <c r="T16" s="50">
        <v>68.327270100000007</v>
      </c>
      <c r="U16" s="50">
        <v>80.44684676</v>
      </c>
      <c r="V16" s="50">
        <v>83.9</v>
      </c>
      <c r="W16" s="50">
        <v>86.1</v>
      </c>
      <c r="X16" s="50">
        <v>88.270919693606402</v>
      </c>
      <c r="Y16" s="53">
        <v>91.986050975666203</v>
      </c>
      <c r="Z16" s="53">
        <v>88.635343974878893</v>
      </c>
      <c r="AA16" s="53">
        <v>88.673130086505608</v>
      </c>
      <c r="AB16" s="53">
        <v>89.011716270584898</v>
      </c>
      <c r="AC16" s="2">
        <v>89.4</v>
      </c>
      <c r="AD16" s="53">
        <v>89.5732682725221</v>
      </c>
      <c r="AE16" s="53">
        <v>86.626716251542888</v>
      </c>
      <c r="AF16" s="53">
        <v>86.223855059053861</v>
      </c>
      <c r="AG16" s="50"/>
      <c r="AH16" s="50"/>
      <c r="AI16" s="50"/>
      <c r="AJ16" s="50"/>
      <c r="AK16" s="50"/>
      <c r="AL16" s="49"/>
      <c r="AM16" s="50"/>
      <c r="AN16" s="50"/>
      <c r="AO16" s="22"/>
      <c r="AP16" s="22"/>
    </row>
    <row r="17" spans="2:32" ht="12.75" customHeight="1" x14ac:dyDescent="0.2">
      <c r="B17" s="6" t="s">
        <v>46</v>
      </c>
      <c r="C17" s="22"/>
      <c r="D17" s="22"/>
      <c r="E17" s="22"/>
      <c r="F17" s="22"/>
      <c r="G17" s="329">
        <v>84.191232828497974</v>
      </c>
      <c r="H17" s="329"/>
      <c r="I17" s="22">
        <v>84.282368590000004</v>
      </c>
      <c r="J17" s="327">
        <v>85.621132540000005</v>
      </c>
      <c r="K17" s="327">
        <v>85.107084690000008</v>
      </c>
      <c r="L17" s="327">
        <v>82.7</v>
      </c>
      <c r="M17" s="31">
        <v>81.599999999999994</v>
      </c>
      <c r="N17" s="31">
        <v>82.1</v>
      </c>
      <c r="O17" s="22">
        <v>78.7</v>
      </c>
      <c r="P17" s="22">
        <v>78.7</v>
      </c>
      <c r="Q17" s="22">
        <v>76.8</v>
      </c>
      <c r="R17" s="50">
        <v>74.2</v>
      </c>
      <c r="S17" s="50">
        <v>73.900000000000006</v>
      </c>
      <c r="T17" s="50">
        <v>71.019272029999996</v>
      </c>
      <c r="U17" s="50">
        <v>67.205896769999995</v>
      </c>
      <c r="V17" s="50">
        <v>63.1</v>
      </c>
      <c r="W17" s="50">
        <v>61.2</v>
      </c>
      <c r="X17" s="50">
        <v>54.7</v>
      </c>
      <c r="Y17" s="53">
        <v>46.612681736526604</v>
      </c>
      <c r="Z17" s="53">
        <v>51.699515709207098</v>
      </c>
      <c r="AA17" s="53">
        <v>48.600030909658201</v>
      </c>
      <c r="AB17" s="53">
        <v>44.494329287313498</v>
      </c>
      <c r="AC17" s="2">
        <v>40.5</v>
      </c>
      <c r="AD17" s="53">
        <v>39.218751812653103</v>
      </c>
      <c r="AE17" s="53">
        <v>33.467547091205631</v>
      </c>
      <c r="AF17" s="53">
        <v>35.994749197700358</v>
      </c>
    </row>
    <row r="18" spans="2:32" ht="12.75" customHeight="1" x14ac:dyDescent="0.2">
      <c r="B18" s="6" t="s">
        <v>47</v>
      </c>
      <c r="C18" s="22"/>
      <c r="D18" s="22"/>
      <c r="E18" s="22"/>
      <c r="F18" s="22"/>
      <c r="G18" s="22"/>
      <c r="H18" s="22"/>
      <c r="I18" s="22"/>
      <c r="J18" s="22"/>
      <c r="K18" s="22"/>
      <c r="L18" s="327">
        <v>34.9</v>
      </c>
      <c r="M18" s="327">
        <v>46.9</v>
      </c>
      <c r="N18" s="31">
        <v>58</v>
      </c>
      <c r="O18" s="22">
        <v>62.7</v>
      </c>
      <c r="P18" s="22">
        <v>66.8</v>
      </c>
      <c r="Q18" s="22">
        <v>68.099999999999994</v>
      </c>
      <c r="R18" s="50">
        <v>71.599999999999994</v>
      </c>
      <c r="S18" s="50">
        <v>72.099999999999994</v>
      </c>
      <c r="T18" s="50">
        <v>71.50061968</v>
      </c>
      <c r="U18" s="50">
        <v>59.052140230000006</v>
      </c>
      <c r="V18" s="50">
        <v>63.1</v>
      </c>
      <c r="W18" s="50">
        <v>55.1</v>
      </c>
      <c r="X18" s="50">
        <v>51.269780166718604</v>
      </c>
      <c r="Y18" s="53">
        <v>45.359249830520895</v>
      </c>
      <c r="Z18" s="53">
        <v>45.288882879891403</v>
      </c>
      <c r="AA18" s="53">
        <v>42.793379085723799</v>
      </c>
      <c r="AB18" s="53">
        <v>40.018194431373203</v>
      </c>
      <c r="AC18" s="2">
        <v>34</v>
      </c>
    </row>
    <row r="19" spans="2:32" ht="12.75" customHeight="1" x14ac:dyDescent="0.2">
      <c r="B19" s="6" t="s">
        <v>48</v>
      </c>
      <c r="C19" s="22"/>
      <c r="D19" s="22"/>
      <c r="E19" s="22"/>
      <c r="F19" s="22"/>
      <c r="G19" s="22"/>
      <c r="H19" s="22"/>
      <c r="I19" s="22">
        <v>33.941165169999998</v>
      </c>
      <c r="J19" s="327">
        <v>43.365074239999998</v>
      </c>
      <c r="K19" s="327">
        <v>50.739537219999995</v>
      </c>
      <c r="L19" s="327">
        <v>54.8</v>
      </c>
      <c r="M19" s="327">
        <v>58.9</v>
      </c>
      <c r="N19" s="31">
        <v>65</v>
      </c>
      <c r="O19" s="22">
        <v>67.8</v>
      </c>
      <c r="P19" s="22">
        <v>67.8</v>
      </c>
      <c r="Q19" s="49"/>
      <c r="R19" s="49"/>
      <c r="S19" s="49"/>
      <c r="T19" s="49"/>
      <c r="U19" s="49"/>
      <c r="V19" s="49"/>
      <c r="W19" s="49"/>
      <c r="X19" s="50"/>
      <c r="Y19" s="53"/>
      <c r="Z19" s="53"/>
      <c r="AA19" s="53"/>
      <c r="AB19" s="53"/>
    </row>
    <row r="20" spans="2:32" ht="12.75" customHeight="1" x14ac:dyDescent="0.2">
      <c r="B20" s="6" t="s">
        <v>49</v>
      </c>
      <c r="C20" s="22"/>
      <c r="D20" s="22"/>
      <c r="E20" s="22"/>
      <c r="F20" s="22"/>
      <c r="G20" s="22"/>
      <c r="H20" s="22"/>
      <c r="I20" s="22">
        <v>54.760632309999998</v>
      </c>
      <c r="J20" s="327">
        <v>58.436637109999999</v>
      </c>
      <c r="K20" s="327">
        <v>61.742321549999993</v>
      </c>
      <c r="L20" s="327">
        <v>64.400000000000006</v>
      </c>
      <c r="M20" s="327">
        <v>64.5</v>
      </c>
      <c r="N20" s="31">
        <v>71.2</v>
      </c>
      <c r="O20" s="22">
        <v>70.900000000000006</v>
      </c>
      <c r="P20" s="22">
        <v>72.400000000000006</v>
      </c>
      <c r="Q20" s="22">
        <v>73.7</v>
      </c>
      <c r="R20" s="50">
        <v>74.099999999999994</v>
      </c>
      <c r="S20" s="50">
        <v>75.099999999999994</v>
      </c>
      <c r="T20" s="50">
        <v>77.053063460000004</v>
      </c>
      <c r="U20" s="50">
        <v>72.264919930000005</v>
      </c>
      <c r="V20" s="50">
        <v>79</v>
      </c>
      <c r="W20" s="50">
        <v>78.2</v>
      </c>
      <c r="X20" s="50">
        <v>74.495854717747306</v>
      </c>
      <c r="Y20" s="53">
        <v>69.794918421285402</v>
      </c>
      <c r="Z20" s="53">
        <v>76.415671948204704</v>
      </c>
      <c r="AA20" s="53">
        <v>75.2757430725527</v>
      </c>
      <c r="AB20" s="53">
        <v>73.812301824141201</v>
      </c>
      <c r="AC20" s="2">
        <v>75.7</v>
      </c>
      <c r="AD20" s="53">
        <v>77.819362736341603</v>
      </c>
      <c r="AE20" s="53">
        <v>72.506564544472283</v>
      </c>
      <c r="AF20" s="53">
        <v>74.913645272953175</v>
      </c>
    </row>
    <row r="21" spans="2:32" ht="12.75" customHeight="1" x14ac:dyDescent="0.2">
      <c r="B21" s="6" t="s">
        <v>50</v>
      </c>
      <c r="C21" s="22">
        <v>14.52</v>
      </c>
      <c r="D21" s="22"/>
      <c r="E21" s="22"/>
      <c r="F21" s="22"/>
      <c r="G21" s="329">
        <v>51.105286159378252</v>
      </c>
      <c r="H21" s="329"/>
      <c r="I21" s="22">
        <v>57.748581440000002</v>
      </c>
      <c r="J21" s="327">
        <v>62.156341729999994</v>
      </c>
      <c r="K21" s="327">
        <v>65.377888499999997</v>
      </c>
      <c r="L21" s="327">
        <v>68.900000000000006</v>
      </c>
      <c r="M21" s="31">
        <v>70.599999999999994</v>
      </c>
      <c r="N21" s="31">
        <v>76.5</v>
      </c>
      <c r="O21" s="22">
        <v>77.400000000000006</v>
      </c>
      <c r="P21" s="22">
        <v>79.2</v>
      </c>
      <c r="Q21" s="22">
        <v>81.400000000000006</v>
      </c>
      <c r="R21" s="50">
        <v>82.5</v>
      </c>
      <c r="S21" s="50">
        <v>83.6</v>
      </c>
      <c r="T21" s="50">
        <v>84.885277240000008</v>
      </c>
      <c r="U21" s="50">
        <v>86.628699490000002</v>
      </c>
      <c r="V21" s="50">
        <v>88.6</v>
      </c>
      <c r="W21" s="50">
        <v>90.2</v>
      </c>
      <c r="X21" s="50">
        <v>87.724834799381597</v>
      </c>
      <c r="Y21" s="53">
        <v>85.712433373620499</v>
      </c>
      <c r="Z21" s="53">
        <v>90.602059866547208</v>
      </c>
      <c r="AA21" s="53">
        <v>91.545957852968698</v>
      </c>
      <c r="AB21" s="53">
        <v>91.966252126464497</v>
      </c>
      <c r="AC21" s="2">
        <v>92.8</v>
      </c>
      <c r="AD21" s="53">
        <v>90.675614652583405</v>
      </c>
      <c r="AE21" s="53">
        <v>87.569799524254961</v>
      </c>
      <c r="AF21" s="53">
        <v>88.976954873393296</v>
      </c>
    </row>
    <row r="22" spans="2:32" ht="12.75" customHeight="1" x14ac:dyDescent="0.2">
      <c r="B22" s="8" t="s">
        <v>51</v>
      </c>
      <c r="C22" s="22">
        <v>85.77</v>
      </c>
      <c r="D22" s="22"/>
      <c r="E22" s="22"/>
      <c r="F22" s="22"/>
      <c r="G22" s="329">
        <v>91.71614952715565</v>
      </c>
      <c r="H22" s="329"/>
      <c r="I22" s="22">
        <v>92.52059577</v>
      </c>
      <c r="J22" s="327">
        <v>93.325209669999992</v>
      </c>
      <c r="K22" s="327">
        <v>93.595907780000005</v>
      </c>
      <c r="L22" s="327">
        <v>94.3</v>
      </c>
      <c r="M22" s="31">
        <v>93.7</v>
      </c>
      <c r="N22" s="31">
        <v>94.2</v>
      </c>
      <c r="O22" s="22">
        <v>91.9</v>
      </c>
      <c r="P22" s="22">
        <v>92.7</v>
      </c>
      <c r="Q22" s="22">
        <v>92.1</v>
      </c>
      <c r="R22" s="49">
        <v>92.5</v>
      </c>
      <c r="S22" s="49">
        <v>92.7</v>
      </c>
      <c r="T22" s="22">
        <v>92.373973039999996</v>
      </c>
      <c r="U22" s="22">
        <v>93.52832325</v>
      </c>
      <c r="V22" s="22">
        <v>94.1</v>
      </c>
      <c r="W22" s="22">
        <v>93.3</v>
      </c>
      <c r="X22" s="50">
        <v>92.113866896285003</v>
      </c>
      <c r="Y22" s="53">
        <v>93.972446812822398</v>
      </c>
      <c r="Z22" s="53">
        <v>89.863840956838899</v>
      </c>
      <c r="AA22" s="53">
        <v>89.852781344658297</v>
      </c>
      <c r="AB22" s="53">
        <v>89.820341876257402</v>
      </c>
      <c r="AC22" s="2">
        <v>90.074880648575402</v>
      </c>
      <c r="AD22" s="53">
        <v>90.311475750494594</v>
      </c>
      <c r="AE22" s="53">
        <v>86.998559879463812</v>
      </c>
      <c r="AF22" s="53">
        <v>86.721970857455403</v>
      </c>
    </row>
    <row r="23" spans="2:32" ht="12.75" customHeight="1" thickBot="1" x14ac:dyDescent="0.25">
      <c r="B23" s="52" t="s">
        <v>52</v>
      </c>
      <c r="C23" s="330"/>
      <c r="D23" s="330"/>
      <c r="E23" s="330"/>
      <c r="F23" s="330"/>
      <c r="G23" s="331">
        <v>24.36142361401572</v>
      </c>
      <c r="H23" s="331"/>
      <c r="I23" s="330">
        <v>57.564137599999995</v>
      </c>
      <c r="J23" s="332">
        <v>67.546352349999992</v>
      </c>
      <c r="K23" s="332">
        <v>73.217046409999995</v>
      </c>
      <c r="L23" s="332">
        <v>78.2</v>
      </c>
      <c r="M23" s="51">
        <v>79.900000000000006</v>
      </c>
      <c r="N23" s="51">
        <v>84.2</v>
      </c>
      <c r="O23" s="330">
        <v>87.5</v>
      </c>
      <c r="P23" s="330">
        <v>88.9</v>
      </c>
      <c r="Q23" s="330">
        <v>90.3</v>
      </c>
      <c r="R23" s="333">
        <v>91.3</v>
      </c>
      <c r="S23" s="333">
        <v>91.7</v>
      </c>
      <c r="T23" s="330">
        <v>93.135854600000002</v>
      </c>
      <c r="U23" s="330">
        <v>94.758259949999996</v>
      </c>
      <c r="V23" s="330">
        <v>94.3</v>
      </c>
      <c r="W23" s="330">
        <v>95.1</v>
      </c>
      <c r="X23" s="334">
        <v>95.168375749581102</v>
      </c>
      <c r="Y23" s="108">
        <v>96.330030902442203</v>
      </c>
      <c r="Z23" s="108">
        <v>96.869422307228106</v>
      </c>
      <c r="AA23" s="108">
        <v>97.367536761633502</v>
      </c>
      <c r="AB23" s="108">
        <v>97.492182965827894</v>
      </c>
      <c r="AC23" s="108">
        <v>97.4</v>
      </c>
      <c r="AD23" s="108">
        <v>97.826312746837701</v>
      </c>
      <c r="AE23" s="108">
        <v>95.836796202861763</v>
      </c>
      <c r="AF23" s="108">
        <v>96.095665038985217</v>
      </c>
    </row>
    <row r="24" spans="2:32" ht="12.75" customHeight="1" thickTop="1" x14ac:dyDescent="0.2">
      <c r="B24" s="7" t="s">
        <v>53</v>
      </c>
      <c r="C24" s="63"/>
      <c r="D24" s="63"/>
      <c r="E24" s="63"/>
      <c r="F24" s="63"/>
      <c r="G24" s="63"/>
      <c r="H24" s="63"/>
      <c r="U24" s="2"/>
      <c r="V24" s="2"/>
      <c r="X24" s="2"/>
      <c r="AD24" s="72"/>
      <c r="AE24" s="27"/>
      <c r="AF24" s="27" t="s">
        <v>195</v>
      </c>
    </row>
    <row r="25" spans="2:32" ht="12.75" customHeight="1" x14ac:dyDescent="0.2">
      <c r="B25" s="35" t="s">
        <v>54</v>
      </c>
      <c r="C25" s="63"/>
      <c r="D25" s="63"/>
      <c r="E25" s="63"/>
    </row>
    <row r="26" spans="2:32" ht="12.75" customHeight="1" x14ac:dyDescent="0.2">
      <c r="B26" s="14" t="s">
        <v>196</v>
      </c>
      <c r="C26" s="63"/>
      <c r="D26" s="63"/>
      <c r="E26" s="63"/>
      <c r="N26" s="73"/>
    </row>
    <row r="27" spans="2:32" ht="12.75" customHeight="1" x14ac:dyDescent="0.2">
      <c r="B27" s="7"/>
      <c r="C27" s="63"/>
      <c r="D27" s="63"/>
      <c r="E27" s="63"/>
    </row>
    <row r="28" spans="2:32" ht="12.75" customHeight="1" x14ac:dyDescent="0.2">
      <c r="B28" s="7"/>
      <c r="C28" s="63"/>
      <c r="D28" s="63"/>
      <c r="E28" s="63"/>
    </row>
    <row r="65" spans="2:23" ht="12.75" customHeight="1" x14ac:dyDescent="0.2">
      <c r="B65" s="35"/>
      <c r="T65" s="73"/>
    </row>
    <row r="68" spans="2:23" ht="12.75" customHeight="1" x14ac:dyDescent="0.2">
      <c r="C68" s="73"/>
      <c r="D68" s="73"/>
      <c r="E68" s="73"/>
      <c r="F68" s="73"/>
    </row>
    <row r="80" spans="2:23" ht="12.75" customHeight="1" x14ac:dyDescent="0.2">
      <c r="D80" s="66"/>
      <c r="E80" s="66"/>
      <c r="F80" s="70"/>
      <c r="G80" s="66"/>
      <c r="H80" s="66"/>
      <c r="I80" s="70"/>
      <c r="J80" s="66"/>
      <c r="K80" s="70"/>
      <c r="L80" s="66"/>
      <c r="M80" s="66"/>
      <c r="N80" s="66"/>
      <c r="O80" s="66"/>
      <c r="P80" s="70"/>
      <c r="Q80" s="66"/>
      <c r="R80" s="66"/>
      <c r="S80" s="66"/>
      <c r="T80" s="70"/>
      <c r="U80" s="70"/>
      <c r="V80" s="70"/>
      <c r="W80" s="70"/>
    </row>
    <row r="81" spans="4:23" ht="12.75" customHeight="1" x14ac:dyDescent="0.2">
      <c r="D81" s="66"/>
      <c r="E81" s="66"/>
      <c r="F81" s="70"/>
      <c r="G81" s="66"/>
      <c r="H81" s="66"/>
      <c r="I81" s="70"/>
      <c r="J81" s="66"/>
      <c r="K81" s="70"/>
      <c r="L81" s="66"/>
      <c r="M81" s="66"/>
      <c r="N81" s="66"/>
      <c r="O81" s="66"/>
      <c r="P81" s="70"/>
      <c r="Q81" s="66"/>
      <c r="R81" s="66"/>
      <c r="S81" s="66"/>
      <c r="T81" s="70"/>
      <c r="U81" s="70"/>
      <c r="V81" s="70"/>
      <c r="W81" s="70"/>
    </row>
    <row r="82" spans="4:23" ht="12.75" customHeight="1" x14ac:dyDescent="0.2"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</row>
    <row r="83" spans="4:23" ht="12.75" customHeight="1" x14ac:dyDescent="0.2">
      <c r="D83" s="66"/>
      <c r="E83" s="67"/>
      <c r="F83" s="67"/>
      <c r="G83" s="66"/>
      <c r="H83" s="67"/>
      <c r="I83" s="67"/>
      <c r="J83" s="67"/>
      <c r="K83" s="67"/>
      <c r="L83" s="66"/>
      <c r="M83" s="66"/>
      <c r="N83" s="66"/>
      <c r="O83" s="66"/>
      <c r="P83" s="67"/>
      <c r="Q83" s="66"/>
      <c r="R83" s="67"/>
      <c r="S83" s="67"/>
      <c r="T83" s="67"/>
      <c r="U83" s="67"/>
      <c r="V83" s="67"/>
      <c r="W83" s="67"/>
    </row>
    <row r="84" spans="4:23" ht="12.75" customHeight="1" x14ac:dyDescent="0.2">
      <c r="D84" s="66"/>
      <c r="E84" s="67"/>
      <c r="F84" s="67"/>
      <c r="G84" s="66"/>
      <c r="H84" s="67"/>
      <c r="I84" s="67"/>
      <c r="J84" s="67"/>
      <c r="K84" s="67"/>
      <c r="L84" s="66"/>
      <c r="M84" s="66"/>
      <c r="N84" s="66"/>
      <c r="O84" s="66"/>
      <c r="P84" s="67"/>
      <c r="Q84" s="66"/>
      <c r="R84" s="67"/>
      <c r="S84" s="67"/>
      <c r="T84" s="67"/>
      <c r="U84" s="67"/>
      <c r="V84" s="67"/>
      <c r="W84" s="67"/>
    </row>
    <row r="85" spans="4:23" ht="12.75" customHeight="1" x14ac:dyDescent="0.2">
      <c r="D85" s="67"/>
      <c r="E85" s="67"/>
      <c r="F85" s="67"/>
      <c r="G85" s="67"/>
      <c r="H85" s="67"/>
      <c r="I85" s="67"/>
      <c r="J85" s="67"/>
      <c r="K85" s="67"/>
      <c r="L85" s="66"/>
      <c r="M85" s="66"/>
      <c r="N85" s="66"/>
      <c r="O85" s="66"/>
      <c r="P85" s="67"/>
      <c r="Q85" s="67"/>
      <c r="R85" s="67"/>
      <c r="S85" s="67"/>
      <c r="T85" s="67"/>
      <c r="U85" s="67"/>
      <c r="V85" s="67"/>
      <c r="W85" s="67"/>
    </row>
    <row r="86" spans="4:23" ht="12.75" customHeight="1" x14ac:dyDescent="0.2">
      <c r="D86" s="67"/>
      <c r="E86" s="67"/>
      <c r="F86" s="67"/>
      <c r="G86" s="67"/>
      <c r="H86" s="67"/>
      <c r="I86" s="67"/>
      <c r="J86" s="67"/>
      <c r="K86" s="67"/>
      <c r="L86" s="66"/>
      <c r="M86" s="66"/>
      <c r="N86" s="66"/>
      <c r="O86" s="66"/>
      <c r="P86" s="31"/>
      <c r="Q86" s="67"/>
      <c r="R86" s="67"/>
      <c r="S86" s="67"/>
      <c r="T86" s="31"/>
      <c r="U86" s="31"/>
      <c r="V86" s="31"/>
      <c r="W86" s="31"/>
    </row>
    <row r="87" spans="4:23" ht="12.75" customHeight="1" x14ac:dyDescent="0.2">
      <c r="D87" s="31"/>
      <c r="E87" s="31"/>
      <c r="F87" s="31"/>
      <c r="G87" s="31"/>
      <c r="H87" s="31"/>
      <c r="I87" s="31"/>
      <c r="J87" s="31"/>
      <c r="K87" s="31"/>
      <c r="L87" s="66"/>
      <c r="M87" s="66"/>
      <c r="N87" s="66"/>
      <c r="O87" s="66"/>
      <c r="P87" s="31"/>
      <c r="Q87" s="31"/>
      <c r="R87" s="31"/>
      <c r="S87" s="31"/>
      <c r="T87" s="31"/>
      <c r="U87" s="31"/>
      <c r="V87" s="31"/>
      <c r="W87" s="31"/>
    </row>
    <row r="88" spans="4:23" ht="12.75" customHeight="1" x14ac:dyDescent="0.2">
      <c r="D88" s="66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66"/>
      <c r="S88" s="66"/>
      <c r="T88" s="66"/>
      <c r="U88" s="66"/>
      <c r="V88" s="66"/>
      <c r="W88" s="66"/>
    </row>
    <row r="89" spans="4:23" ht="12.75" customHeight="1" x14ac:dyDescent="0.2">
      <c r="D89" s="66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66"/>
      <c r="V89" s="66"/>
      <c r="W89" s="66"/>
    </row>
    <row r="90" spans="4:23" ht="12.75" customHeight="1" x14ac:dyDescent="0.2"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S90" s="66"/>
      <c r="T90" s="66"/>
      <c r="U90" s="66"/>
      <c r="V90" s="66"/>
      <c r="W90" s="66"/>
    </row>
    <row r="91" spans="4:23" ht="12.75" customHeight="1" x14ac:dyDescent="0.2">
      <c r="D91" s="68"/>
      <c r="E91" s="69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S91" s="68"/>
      <c r="T91" s="68"/>
    </row>
    <row r="92" spans="4:23" ht="12.75" customHeight="1" x14ac:dyDescent="0.2">
      <c r="D92" s="68"/>
      <c r="E92" s="69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S92" s="68"/>
      <c r="T92" s="68"/>
    </row>
    <row r="93" spans="4:23" ht="12.75" customHeight="1" x14ac:dyDescent="0.2">
      <c r="D93" s="68"/>
      <c r="E93" s="69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S93" s="68"/>
      <c r="T93" s="68"/>
      <c r="U93" s="66"/>
      <c r="V93" s="66"/>
      <c r="W93" s="66"/>
    </row>
    <row r="94" spans="4:23" ht="12.75" customHeight="1" x14ac:dyDescent="0.2">
      <c r="D94" s="68"/>
      <c r="E94" s="69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S94" s="68"/>
      <c r="T94" s="68"/>
      <c r="U94" s="66"/>
      <c r="V94" s="66"/>
      <c r="W94" s="66"/>
    </row>
    <row r="95" spans="4:23" ht="12.75" customHeight="1" x14ac:dyDescent="0.2">
      <c r="D95" s="66"/>
      <c r="E95" s="67"/>
      <c r="F95" s="67"/>
      <c r="G95" s="66"/>
      <c r="H95" s="67"/>
      <c r="I95" s="67"/>
      <c r="J95" s="67"/>
      <c r="K95" s="67"/>
      <c r="L95" s="66"/>
      <c r="M95" s="66"/>
      <c r="N95" s="66"/>
      <c r="O95" s="66"/>
      <c r="P95" s="67"/>
      <c r="Q95" s="66"/>
      <c r="R95" s="67"/>
      <c r="S95" s="67"/>
      <c r="T95" s="67"/>
      <c r="U95" s="67"/>
      <c r="V95" s="67"/>
      <c r="W95" s="67"/>
    </row>
    <row r="96" spans="4:23" ht="12.75" customHeight="1" x14ac:dyDescent="0.2">
      <c r="D96" s="66"/>
      <c r="E96" s="67"/>
      <c r="F96" s="67"/>
      <c r="G96" s="66"/>
      <c r="H96" s="67"/>
      <c r="I96" s="67"/>
      <c r="J96" s="67"/>
      <c r="K96" s="67"/>
      <c r="L96" s="66"/>
      <c r="M96" s="66"/>
      <c r="N96" s="66"/>
      <c r="O96" s="66"/>
      <c r="P96" s="67"/>
      <c r="Q96" s="66"/>
      <c r="R96" s="67"/>
      <c r="S96" s="67"/>
      <c r="T96" s="67"/>
      <c r="U96" s="67"/>
      <c r="V96" s="67"/>
      <c r="W96" s="67"/>
    </row>
    <row r="97" spans="4:23" ht="12.75" customHeight="1" x14ac:dyDescent="0.2">
      <c r="D97" s="67"/>
      <c r="E97" s="67"/>
      <c r="F97" s="67"/>
      <c r="G97" s="67"/>
      <c r="H97" s="67"/>
      <c r="I97" s="67"/>
      <c r="J97" s="67"/>
      <c r="K97" s="67"/>
      <c r="L97" s="66"/>
      <c r="M97" s="66"/>
      <c r="N97" s="66"/>
      <c r="O97" s="66"/>
      <c r="P97" s="67"/>
      <c r="Q97" s="67"/>
      <c r="R97" s="67"/>
      <c r="S97" s="67"/>
      <c r="T97" s="67"/>
      <c r="U97" s="67"/>
      <c r="V97" s="67"/>
      <c r="W97" s="67"/>
    </row>
    <row r="98" spans="4:23" ht="12.75" customHeight="1" x14ac:dyDescent="0.2">
      <c r="D98" s="67"/>
      <c r="E98" s="67"/>
      <c r="F98" s="67"/>
      <c r="G98" s="67"/>
      <c r="H98" s="67"/>
      <c r="I98" s="67"/>
      <c r="J98" s="67"/>
      <c r="K98" s="67"/>
      <c r="L98" s="66"/>
      <c r="M98" s="66"/>
      <c r="N98" s="66"/>
      <c r="O98" s="66"/>
      <c r="P98" s="31"/>
      <c r="Q98" s="67"/>
      <c r="R98" s="67"/>
      <c r="S98" s="67"/>
      <c r="T98" s="31"/>
      <c r="U98" s="31"/>
      <c r="V98" s="31"/>
      <c r="W98" s="31"/>
    </row>
    <row r="99" spans="4:23" ht="12.75" customHeight="1" x14ac:dyDescent="0.2">
      <c r="D99" s="31"/>
      <c r="E99" s="31"/>
      <c r="F99" s="31"/>
      <c r="G99" s="31"/>
      <c r="H99" s="31"/>
      <c r="I99" s="31"/>
      <c r="J99" s="31"/>
      <c r="K99" s="31"/>
      <c r="L99" s="66"/>
      <c r="M99" s="66"/>
      <c r="N99" s="66"/>
      <c r="O99" s="66"/>
      <c r="P99" s="31"/>
      <c r="Q99" s="31"/>
      <c r="R99" s="31"/>
      <c r="S99" s="31"/>
      <c r="T99" s="31"/>
      <c r="U99" s="31"/>
      <c r="V99" s="31"/>
      <c r="W99" s="31"/>
    </row>
    <row r="100" spans="4:23" ht="12.75" customHeight="1" x14ac:dyDescent="0.2"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</row>
    <row r="101" spans="4:23" ht="12.75" customHeight="1" x14ac:dyDescent="0.2"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</row>
    <row r="102" spans="4:23" ht="12.75" customHeight="1" x14ac:dyDescent="0.2"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S102" s="66"/>
      <c r="T102" s="66"/>
      <c r="U102" s="66"/>
      <c r="V102" s="66"/>
      <c r="W102" s="66"/>
    </row>
    <row r="103" spans="4:23" ht="12.75" customHeight="1" x14ac:dyDescent="0.2">
      <c r="D103" s="68"/>
      <c r="E103" s="69"/>
      <c r="F103" s="68"/>
      <c r="G103" s="68"/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S103" s="68"/>
      <c r="T103" s="68"/>
    </row>
    <row r="104" spans="4:23" ht="12.75" customHeight="1" x14ac:dyDescent="0.2">
      <c r="D104" s="68"/>
      <c r="E104" s="69"/>
      <c r="F104" s="68"/>
      <c r="G104" s="68"/>
      <c r="H104" s="68"/>
      <c r="I104" s="68"/>
      <c r="J104" s="68"/>
      <c r="K104" s="68"/>
      <c r="L104" s="68"/>
      <c r="M104" s="68"/>
      <c r="N104" s="68"/>
      <c r="O104" s="68"/>
      <c r="P104" s="68"/>
      <c r="Q104" s="68"/>
      <c r="S104" s="68"/>
      <c r="T104" s="68"/>
    </row>
    <row r="105" spans="4:23" ht="12.75" customHeight="1" x14ac:dyDescent="0.2">
      <c r="D105" s="68"/>
      <c r="E105" s="69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S105" s="68"/>
      <c r="T105" s="68"/>
      <c r="U105" s="66"/>
      <c r="V105" s="66"/>
      <c r="W105" s="66"/>
    </row>
    <row r="106" spans="4:23" ht="12.75" customHeight="1" x14ac:dyDescent="0.2">
      <c r="D106" s="68"/>
      <c r="E106" s="69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S106" s="68"/>
      <c r="T106" s="68"/>
      <c r="U106" s="66"/>
      <c r="V106" s="66"/>
      <c r="W106" s="66"/>
    </row>
  </sheetData>
  <hyperlinks>
    <hyperlink ref="B1" location="'Titel'!A1" display="page des titres" xr:uid="{00000000-0004-0000-0300-000000000000}"/>
  </hyperlinks>
  <pageMargins left="0" right="0" top="0" bottom="0" header="0.51181102362204722" footer="0.51181102362204722"/>
  <pageSetup paperSize="9" scale="90" orientation="landscape" horizontalDpi="1200" verticalDpi="12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K79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33203125" style="14" customWidth="1"/>
    <col min="2" max="2" width="41.5" style="3" customWidth="1"/>
    <col min="3" max="5" width="13.5" style="73" customWidth="1"/>
    <col min="6" max="9" width="11.5" style="3" customWidth="1"/>
    <col min="10" max="10" width="18.1640625" style="3" customWidth="1"/>
    <col min="11" max="11" width="18.6640625" style="3" customWidth="1"/>
    <col min="12" max="16384" width="11.5" style="3"/>
  </cols>
  <sheetData>
    <row r="1" spans="2:11" ht="12.75" customHeight="1" x14ac:dyDescent="0.2">
      <c r="B1" s="21" t="s">
        <v>11</v>
      </c>
    </row>
    <row r="2" spans="2:11" ht="12.75" customHeight="1" x14ac:dyDescent="0.2">
      <c r="B2" s="62" t="s">
        <v>198</v>
      </c>
    </row>
    <row r="3" spans="2:11" ht="12.75" customHeight="1" x14ac:dyDescent="0.2">
      <c r="B3" s="54" t="s">
        <v>55</v>
      </c>
    </row>
    <row r="4" spans="2:11" ht="41.25" customHeight="1" x14ac:dyDescent="0.2">
      <c r="B4" s="56"/>
      <c r="C4" s="57" t="s">
        <v>56</v>
      </c>
      <c r="D4" s="57" t="s">
        <v>57</v>
      </c>
      <c r="E4" s="75" t="s">
        <v>58</v>
      </c>
    </row>
    <row r="5" spans="2:11" ht="12.75" customHeight="1" x14ac:dyDescent="0.2">
      <c r="B5" s="54" t="s">
        <v>59</v>
      </c>
      <c r="C5" s="306">
        <v>2.9679348532793047E-2</v>
      </c>
      <c r="D5" s="306">
        <v>4.4525634902823933E-3</v>
      </c>
      <c r="E5" s="306">
        <v>8.3672595882482062E-4</v>
      </c>
      <c r="H5" s="74"/>
      <c r="I5" s="74"/>
      <c r="J5" s="74"/>
      <c r="K5" s="74"/>
    </row>
    <row r="6" spans="2:11" ht="12.75" customHeight="1" x14ac:dyDescent="0.2">
      <c r="B6" s="54" t="s">
        <v>61</v>
      </c>
      <c r="C6" s="306">
        <v>4.1217459209645611E-3</v>
      </c>
      <c r="D6" s="306">
        <v>0</v>
      </c>
      <c r="E6" s="306">
        <v>0</v>
      </c>
      <c r="H6" s="74"/>
      <c r="I6" s="74"/>
      <c r="J6" s="74"/>
      <c r="K6" s="74"/>
    </row>
    <row r="7" spans="2:11" ht="12.75" customHeight="1" x14ac:dyDescent="0.2">
      <c r="B7" s="54" t="s">
        <v>62</v>
      </c>
      <c r="C7" s="306">
        <v>3.9836718562500553E-2</v>
      </c>
      <c r="D7" s="306">
        <v>3.7025204745651209E-4</v>
      </c>
      <c r="E7" s="306">
        <v>0</v>
      </c>
      <c r="H7" s="74"/>
      <c r="I7" s="74"/>
      <c r="J7" s="74"/>
      <c r="K7" s="74"/>
    </row>
    <row r="8" spans="2:11" ht="12.75" customHeight="1" x14ac:dyDescent="0.2">
      <c r="B8" s="54" t="s">
        <v>38</v>
      </c>
      <c r="C8" s="306">
        <v>4.4255805603149144E-2</v>
      </c>
      <c r="D8" s="306">
        <v>1.9878576027702105E-3</v>
      </c>
      <c r="E8" s="306">
        <v>1.4288611963192946E-3</v>
      </c>
      <c r="H8" s="74"/>
      <c r="I8" s="74"/>
      <c r="J8" s="74"/>
      <c r="K8" s="74"/>
    </row>
    <row r="9" spans="2:11" ht="12.75" customHeight="1" x14ac:dyDescent="0.2">
      <c r="B9" s="54" t="s">
        <v>63</v>
      </c>
      <c r="C9" s="306">
        <v>4.0253480713143414E-2</v>
      </c>
      <c r="D9" s="306">
        <v>1.5072352893866596E-3</v>
      </c>
      <c r="E9" s="306">
        <v>2.3981273511948441E-4</v>
      </c>
      <c r="H9" s="74"/>
      <c r="I9" s="74"/>
      <c r="J9" s="74"/>
      <c r="K9" s="74"/>
    </row>
    <row r="10" spans="2:11" ht="12.75" customHeight="1" x14ac:dyDescent="0.2">
      <c r="B10" s="54" t="s">
        <v>64</v>
      </c>
      <c r="C10" s="74">
        <v>6.2302436319425815E-3</v>
      </c>
      <c r="D10" s="74">
        <v>0</v>
      </c>
      <c r="E10" s="74">
        <v>0</v>
      </c>
      <c r="H10" s="74"/>
      <c r="I10" s="74"/>
      <c r="J10" s="74"/>
      <c r="K10" s="74"/>
    </row>
    <row r="11" spans="2:11" ht="12.75" customHeight="1" x14ac:dyDescent="0.2">
      <c r="B11" s="54" t="s">
        <v>41</v>
      </c>
      <c r="C11" s="306">
        <v>5.7769635661208928E-2</v>
      </c>
      <c r="D11" s="306">
        <v>9.1835820964531432E-4</v>
      </c>
      <c r="E11" s="306">
        <v>0</v>
      </c>
      <c r="H11" s="74"/>
      <c r="I11" s="74"/>
      <c r="J11" s="74"/>
      <c r="K11" s="74"/>
    </row>
    <row r="12" spans="2:11" ht="12.75" customHeight="1" x14ac:dyDescent="0.2">
      <c r="B12" s="54" t="s">
        <v>65</v>
      </c>
      <c r="C12" s="306">
        <v>0.21040202033114133</v>
      </c>
      <c r="D12" s="306">
        <v>3.4682237712925341E-2</v>
      </c>
      <c r="E12" s="306">
        <v>1.7892309622128962E-2</v>
      </c>
      <c r="H12" s="74"/>
      <c r="I12" s="74"/>
      <c r="J12" s="74"/>
      <c r="K12" s="74"/>
    </row>
    <row r="13" spans="2:11" ht="12.75" customHeight="1" x14ac:dyDescent="0.2">
      <c r="B13" s="54" t="s">
        <v>66</v>
      </c>
      <c r="C13" s="306">
        <v>5.1520428079936363E-2</v>
      </c>
      <c r="D13" s="306">
        <v>1.2713455867562571E-2</v>
      </c>
      <c r="E13" s="306">
        <v>4.093061950889011E-3</v>
      </c>
      <c r="H13" s="74"/>
      <c r="I13" s="74"/>
      <c r="J13" s="74"/>
      <c r="K13" s="74"/>
    </row>
    <row r="14" spans="2:11" ht="12.75" customHeight="1" x14ac:dyDescent="0.2">
      <c r="B14" s="54" t="s">
        <v>67</v>
      </c>
      <c r="C14" s="306">
        <v>0.22674478118582039</v>
      </c>
      <c r="D14" s="306">
        <v>4.8101548154031629E-2</v>
      </c>
      <c r="E14" s="306">
        <v>7.155403755079625E-3</v>
      </c>
      <c r="H14" s="74"/>
      <c r="I14" s="74"/>
      <c r="J14" s="74"/>
      <c r="K14" s="74"/>
    </row>
    <row r="15" spans="2:11" ht="12.75" customHeight="1" x14ac:dyDescent="0.2">
      <c r="B15" s="54" t="s">
        <v>68</v>
      </c>
      <c r="C15" s="306">
        <v>0.54068798084603198</v>
      </c>
      <c r="D15" s="306">
        <v>5.5161232329504963E-2</v>
      </c>
      <c r="E15" s="306">
        <v>7.1586330970486297E-3</v>
      </c>
      <c r="H15" s="74"/>
      <c r="I15" s="74"/>
      <c r="J15" s="74"/>
      <c r="K15" s="74"/>
    </row>
    <row r="16" spans="2:11" ht="12.75" customHeight="1" x14ac:dyDescent="0.2">
      <c r="B16" s="54" t="s">
        <v>69</v>
      </c>
      <c r="C16" s="306">
        <v>0.30827344725715189</v>
      </c>
      <c r="D16" s="306">
        <v>4.567787545322468E-2</v>
      </c>
      <c r="E16" s="74">
        <v>1.236445438137246E-2</v>
      </c>
      <c r="H16" s="74"/>
      <c r="I16" s="74"/>
      <c r="J16" s="74"/>
      <c r="K16" s="74"/>
    </row>
    <row r="17" spans="2:11" ht="12.75" customHeight="1" x14ac:dyDescent="0.2">
      <c r="B17" s="54" t="s">
        <v>70</v>
      </c>
      <c r="C17" s="74"/>
      <c r="D17" s="74"/>
      <c r="E17" s="74"/>
      <c r="H17" s="74"/>
      <c r="I17" s="74"/>
      <c r="J17" s="74"/>
      <c r="K17" s="74"/>
    </row>
    <row r="18" spans="2:11" ht="12.75" customHeight="1" x14ac:dyDescent="0.2">
      <c r="B18" s="54" t="s">
        <v>71</v>
      </c>
      <c r="C18" s="306">
        <v>0.33188006587707719</v>
      </c>
      <c r="D18" s="306">
        <v>1.9810889509464011E-2</v>
      </c>
      <c r="E18" s="306">
        <v>8.2565365904623388E-3</v>
      </c>
      <c r="H18" s="74"/>
      <c r="I18" s="74"/>
      <c r="J18" s="74"/>
      <c r="K18" s="74"/>
    </row>
    <row r="19" spans="2:11" ht="12.75" customHeight="1" x14ac:dyDescent="0.2">
      <c r="B19" s="54" t="s">
        <v>72</v>
      </c>
      <c r="C19" s="306">
        <v>0.46848798829804783</v>
      </c>
      <c r="D19" s="306">
        <v>0.19989967234084227</v>
      </c>
      <c r="E19" s="306">
        <v>0.10629272770835153</v>
      </c>
      <c r="H19" s="74"/>
      <c r="I19" s="74"/>
      <c r="J19" s="74"/>
      <c r="K19" s="74"/>
    </row>
    <row r="20" spans="2:11" ht="12.75" customHeight="1" x14ac:dyDescent="0.2">
      <c r="B20" s="54" t="s">
        <v>49</v>
      </c>
      <c r="C20" s="306">
        <v>0.70822412853485783</v>
      </c>
      <c r="D20" s="306">
        <v>3.8589323696526158E-2</v>
      </c>
      <c r="E20" s="306">
        <v>2.3230004981478216E-3</v>
      </c>
      <c r="H20" s="74"/>
      <c r="I20" s="74"/>
      <c r="J20" s="74"/>
      <c r="K20" s="74"/>
    </row>
    <row r="21" spans="2:11" ht="12.75" customHeight="1" x14ac:dyDescent="0.2">
      <c r="B21" s="54" t="s">
        <v>73</v>
      </c>
      <c r="C21" s="306">
        <v>0.6769286962953166</v>
      </c>
      <c r="D21" s="306">
        <v>0.14948971856082313</v>
      </c>
      <c r="E21" s="306">
        <v>3.5820135734398621E-2</v>
      </c>
    </row>
    <row r="22" spans="2:11" ht="12.75" customHeight="1" x14ac:dyDescent="0.2">
      <c r="B22" s="54" t="s">
        <v>50</v>
      </c>
      <c r="C22" s="306">
        <v>0.43012686254413685</v>
      </c>
      <c r="D22" s="306">
        <v>0.27270852853154115</v>
      </c>
      <c r="E22" s="306">
        <v>0.18693415765825463</v>
      </c>
    </row>
    <row r="23" spans="2:11" ht="12.75" customHeight="1" x14ac:dyDescent="0.2">
      <c r="B23" s="54" t="s">
        <v>74</v>
      </c>
      <c r="C23" s="306">
        <v>0.68066076863140512</v>
      </c>
      <c r="D23" s="306">
        <v>0.15073880420875019</v>
      </c>
      <c r="E23" s="306">
        <v>3.5820135734398621E-2</v>
      </c>
    </row>
    <row r="24" spans="2:11" ht="12.75" customHeight="1" thickBot="1" x14ac:dyDescent="0.25">
      <c r="B24" s="55" t="s">
        <v>75</v>
      </c>
      <c r="C24" s="307">
        <v>0.37575238327096233</v>
      </c>
      <c r="D24" s="307">
        <v>0.39802065363695222</v>
      </c>
      <c r="E24" s="307">
        <v>0.18718361348193741</v>
      </c>
    </row>
    <row r="25" spans="2:11" ht="12.75" customHeight="1" thickTop="1" x14ac:dyDescent="0.2">
      <c r="B25" s="35" t="s">
        <v>76</v>
      </c>
      <c r="E25" s="27" t="s">
        <v>195</v>
      </c>
    </row>
    <row r="26" spans="2:11" ht="12.75" customHeight="1" x14ac:dyDescent="0.2">
      <c r="B26" s="35" t="s">
        <v>54</v>
      </c>
      <c r="E26" s="3"/>
    </row>
    <row r="27" spans="2:11" ht="12.75" customHeight="1" x14ac:dyDescent="0.2">
      <c r="B27" s="14" t="s">
        <v>196</v>
      </c>
    </row>
    <row r="28" spans="2:11" ht="12.75" customHeight="1" x14ac:dyDescent="0.2">
      <c r="B28" s="14"/>
    </row>
    <row r="29" spans="2:11" ht="12.75" customHeight="1" x14ac:dyDescent="0.2">
      <c r="B29" s="62" t="s">
        <v>187</v>
      </c>
    </row>
    <row r="30" spans="2:11" ht="12.75" customHeight="1" x14ac:dyDescent="0.2">
      <c r="B30" s="54" t="s">
        <v>55</v>
      </c>
    </row>
    <row r="31" spans="2:11" ht="41.25" customHeight="1" x14ac:dyDescent="0.2">
      <c r="B31" s="56"/>
      <c r="C31" s="57" t="s">
        <v>56</v>
      </c>
      <c r="D31" s="57" t="s">
        <v>57</v>
      </c>
      <c r="E31" s="75" t="s">
        <v>58</v>
      </c>
    </row>
    <row r="32" spans="2:11" ht="12.75" customHeight="1" x14ac:dyDescent="0.2">
      <c r="B32" s="54" t="s">
        <v>59</v>
      </c>
      <c r="C32" s="306">
        <v>1.4017207485236313E-2</v>
      </c>
      <c r="D32" s="306">
        <v>2.5552028269760991E-3</v>
      </c>
      <c r="E32" s="306">
        <v>3.8714412688351164E-4</v>
      </c>
      <c r="H32" s="74"/>
      <c r="I32" s="74"/>
      <c r="J32" s="74"/>
      <c r="K32" s="74"/>
    </row>
    <row r="33" spans="2:11" ht="12.75" customHeight="1" x14ac:dyDescent="0.2">
      <c r="B33" s="54" t="s">
        <v>61</v>
      </c>
      <c r="C33" s="306">
        <v>2.8055518988359738E-3</v>
      </c>
      <c r="D33" s="306">
        <v>0</v>
      </c>
      <c r="E33" s="306">
        <v>0</v>
      </c>
      <c r="H33" s="74"/>
      <c r="I33" s="74"/>
      <c r="J33" s="74"/>
      <c r="K33" s="74"/>
    </row>
    <row r="34" spans="2:11" ht="12.75" customHeight="1" x14ac:dyDescent="0.2">
      <c r="B34" s="54" t="s">
        <v>62</v>
      </c>
      <c r="C34" s="306">
        <v>2.931928658926693E-2</v>
      </c>
      <c r="D34" s="306">
        <v>3.3503975897074007E-4</v>
      </c>
      <c r="E34" s="306">
        <v>0</v>
      </c>
      <c r="H34" s="74"/>
      <c r="I34" s="74"/>
      <c r="J34" s="74"/>
      <c r="K34" s="74"/>
    </row>
    <row r="35" spans="2:11" ht="12.75" customHeight="1" x14ac:dyDescent="0.2">
      <c r="B35" s="54" t="s">
        <v>38</v>
      </c>
      <c r="C35" s="306">
        <v>4.4689163069596839E-2</v>
      </c>
      <c r="D35" s="306">
        <v>2.090556001955709E-3</v>
      </c>
      <c r="E35" s="306">
        <v>0</v>
      </c>
      <c r="H35" s="74"/>
      <c r="I35" s="74"/>
      <c r="J35" s="74"/>
      <c r="K35" s="74"/>
    </row>
    <row r="36" spans="2:11" ht="12.75" customHeight="1" x14ac:dyDescent="0.2">
      <c r="B36" s="54" t="s">
        <v>63</v>
      </c>
      <c r="C36" s="306">
        <v>3.9640324060552713E-2</v>
      </c>
      <c r="D36" s="306">
        <v>1.3250556636130383E-3</v>
      </c>
      <c r="E36" s="306">
        <v>1.1187603005111903E-3</v>
      </c>
      <c r="H36" s="74"/>
      <c r="I36" s="74"/>
      <c r="J36" s="74"/>
      <c r="K36" s="74"/>
    </row>
    <row r="37" spans="2:11" ht="12.75" customHeight="1" x14ac:dyDescent="0.2">
      <c r="B37" s="54" t="s">
        <v>64</v>
      </c>
      <c r="C37" s="74"/>
      <c r="D37" s="74"/>
      <c r="E37" s="74"/>
      <c r="H37" s="74"/>
      <c r="I37" s="74"/>
      <c r="J37" s="74"/>
      <c r="K37" s="74"/>
    </row>
    <row r="38" spans="2:11" ht="12.75" customHeight="1" x14ac:dyDescent="0.2">
      <c r="B38" s="54" t="s">
        <v>41</v>
      </c>
      <c r="C38" s="306">
        <v>3.3906076457125414E-2</v>
      </c>
      <c r="D38" s="306">
        <v>9.0716655914182501E-4</v>
      </c>
      <c r="E38" s="306">
        <v>0</v>
      </c>
      <c r="H38" s="74"/>
      <c r="I38" s="74"/>
      <c r="J38" s="74"/>
      <c r="K38" s="74"/>
    </row>
    <row r="39" spans="2:11" ht="12.75" customHeight="1" x14ac:dyDescent="0.2">
      <c r="B39" s="54" t="s">
        <v>65</v>
      </c>
      <c r="C39" s="306">
        <v>0.17475881461135659</v>
      </c>
      <c r="D39" s="306">
        <v>3.9490329368007095E-2</v>
      </c>
      <c r="E39" s="306">
        <v>1.6317841812163777E-2</v>
      </c>
      <c r="H39" s="74"/>
      <c r="I39" s="74"/>
      <c r="J39" s="74"/>
      <c r="K39" s="74"/>
    </row>
    <row r="40" spans="2:11" ht="12.75" customHeight="1" x14ac:dyDescent="0.2">
      <c r="B40" s="54" t="s">
        <v>66</v>
      </c>
      <c r="C40" s="306">
        <v>6.4843579695038886E-2</v>
      </c>
      <c r="D40" s="306">
        <v>1.0662868619973417E-2</v>
      </c>
      <c r="E40" s="306">
        <v>2.4520482460341441E-3</v>
      </c>
      <c r="H40" s="74"/>
      <c r="I40" s="74"/>
      <c r="J40" s="74"/>
      <c r="K40" s="74"/>
    </row>
    <row r="41" spans="2:11" ht="12.75" customHeight="1" x14ac:dyDescent="0.2">
      <c r="B41" s="54" t="s">
        <v>67</v>
      </c>
      <c r="C41" s="306">
        <v>0.27867185219478663</v>
      </c>
      <c r="D41" s="306">
        <v>6.102705080856221E-2</v>
      </c>
      <c r="E41" s="306">
        <v>8.926347883819654E-3</v>
      </c>
      <c r="H41" s="74"/>
      <c r="I41" s="74"/>
      <c r="J41" s="74"/>
      <c r="K41" s="74"/>
    </row>
    <row r="42" spans="2:11" ht="12.75" customHeight="1" x14ac:dyDescent="0.2">
      <c r="B42" s="54" t="s">
        <v>68</v>
      </c>
      <c r="C42" s="306">
        <v>0.55454558152444255</v>
      </c>
      <c r="D42" s="306">
        <v>3.821716759971984E-2</v>
      </c>
      <c r="E42" s="306">
        <v>4.8397345803688424E-3</v>
      </c>
      <c r="H42" s="74"/>
      <c r="I42" s="74"/>
      <c r="J42" s="74"/>
      <c r="K42" s="74"/>
    </row>
    <row r="43" spans="2:11" ht="12.75" customHeight="1" x14ac:dyDescent="0.2">
      <c r="B43" s="54" t="s">
        <v>69</v>
      </c>
      <c r="C43" s="306"/>
      <c r="D43" s="306"/>
      <c r="E43" s="74"/>
      <c r="H43" s="74"/>
      <c r="I43" s="74"/>
      <c r="J43" s="74"/>
      <c r="K43" s="74"/>
    </row>
    <row r="44" spans="2:11" ht="12.75" customHeight="1" x14ac:dyDescent="0.2">
      <c r="B44" s="54" t="s">
        <v>70</v>
      </c>
      <c r="C44" s="74"/>
      <c r="D44" s="74"/>
      <c r="E44" s="74"/>
      <c r="H44" s="74"/>
      <c r="I44" s="74"/>
      <c r="J44" s="74"/>
      <c r="K44" s="74"/>
    </row>
    <row r="45" spans="2:11" ht="12.75" customHeight="1" x14ac:dyDescent="0.2">
      <c r="B45" s="54" t="s">
        <v>71</v>
      </c>
      <c r="C45" s="306">
        <v>0.31889434049047805</v>
      </c>
      <c r="D45" s="306">
        <v>1.2363747563408328E-2</v>
      </c>
      <c r="E45" s="306">
        <v>3.4173828581699067E-3</v>
      </c>
      <c r="H45" s="74"/>
      <c r="I45" s="74"/>
      <c r="J45" s="74"/>
      <c r="K45" s="74"/>
    </row>
    <row r="46" spans="2:11" ht="12.75" customHeight="1" x14ac:dyDescent="0.2">
      <c r="B46" s="54" t="s">
        <v>72</v>
      </c>
      <c r="C46" s="306"/>
      <c r="D46" s="306"/>
      <c r="E46" s="306"/>
      <c r="H46" s="74"/>
      <c r="I46" s="74"/>
      <c r="J46" s="74"/>
      <c r="K46" s="74"/>
    </row>
    <row r="47" spans="2:11" ht="12.75" customHeight="1" x14ac:dyDescent="0.2">
      <c r="B47" s="54" t="s">
        <v>49</v>
      </c>
      <c r="C47" s="306">
        <v>0.68225226130546346</v>
      </c>
      <c r="D47" s="306">
        <v>3.929452830406624E-2</v>
      </c>
      <c r="E47" s="306">
        <v>3.5188558351927873E-3</v>
      </c>
      <c r="H47" s="74"/>
      <c r="I47" s="74"/>
      <c r="J47" s="74"/>
      <c r="K47" s="74"/>
    </row>
    <row r="48" spans="2:11" ht="12.75" customHeight="1" x14ac:dyDescent="0.2">
      <c r="B48" s="54" t="s">
        <v>73</v>
      </c>
      <c r="C48" s="306"/>
      <c r="D48" s="306"/>
      <c r="E48" s="306"/>
    </row>
    <row r="49" spans="2:11" ht="12.75" customHeight="1" x14ac:dyDescent="0.2">
      <c r="B49" s="54" t="s">
        <v>50</v>
      </c>
      <c r="C49" s="306">
        <v>0.44172456396931464</v>
      </c>
      <c r="D49" s="306">
        <v>0.26255730410971495</v>
      </c>
      <c r="E49" s="306">
        <v>0.17141612716352017</v>
      </c>
    </row>
    <row r="50" spans="2:11" ht="12.75" customHeight="1" x14ac:dyDescent="0.2">
      <c r="B50" s="54" t="s">
        <v>74</v>
      </c>
      <c r="C50" s="306">
        <v>0.70641971165575368</v>
      </c>
      <c r="D50" s="306">
        <v>0.13412374291645615</v>
      </c>
      <c r="E50" s="306">
        <v>2.9442144222428333E-2</v>
      </c>
    </row>
    <row r="51" spans="2:11" ht="12.75" customHeight="1" thickBot="1" x14ac:dyDescent="0.25">
      <c r="B51" s="55" t="s">
        <v>75</v>
      </c>
      <c r="C51" s="307">
        <v>0.38437742558170995</v>
      </c>
      <c r="D51" s="307">
        <v>0.39913393401327701</v>
      </c>
      <c r="E51" s="307">
        <v>0.17485660243363091</v>
      </c>
    </row>
    <row r="52" spans="2:11" ht="12.75" customHeight="1" thickTop="1" x14ac:dyDescent="0.2">
      <c r="B52" s="35" t="s">
        <v>76</v>
      </c>
      <c r="E52" s="27" t="s">
        <v>173</v>
      </c>
    </row>
    <row r="53" spans="2:11" ht="12.75" customHeight="1" x14ac:dyDescent="0.2">
      <c r="B53" s="35" t="s">
        <v>54</v>
      </c>
      <c r="E53" s="3"/>
    </row>
    <row r="54" spans="2:11" ht="12.75" customHeight="1" x14ac:dyDescent="0.2">
      <c r="B54" s="14" t="s">
        <v>174</v>
      </c>
    </row>
    <row r="55" spans="2:11" ht="12.75" customHeight="1" x14ac:dyDescent="0.2">
      <c r="B55" s="14"/>
    </row>
    <row r="56" spans="2:11" ht="12.75" customHeight="1" x14ac:dyDescent="0.2">
      <c r="B56" s="62" t="s">
        <v>188</v>
      </c>
    </row>
    <row r="57" spans="2:11" ht="12.75" customHeight="1" x14ac:dyDescent="0.2">
      <c r="B57" s="54" t="s">
        <v>55</v>
      </c>
    </row>
    <row r="58" spans="2:11" ht="41.25" customHeight="1" x14ac:dyDescent="0.2">
      <c r="B58" s="56"/>
      <c r="C58" s="57" t="s">
        <v>56</v>
      </c>
      <c r="D58" s="57" t="s">
        <v>57</v>
      </c>
      <c r="E58" s="75" t="s">
        <v>58</v>
      </c>
    </row>
    <row r="59" spans="2:11" ht="12.75" customHeight="1" x14ac:dyDescent="0.2">
      <c r="B59" s="54" t="s">
        <v>59</v>
      </c>
      <c r="C59" s="74" t="s">
        <v>60</v>
      </c>
      <c r="D59" s="74" t="s">
        <v>60</v>
      </c>
      <c r="E59" s="74" t="s">
        <v>60</v>
      </c>
      <c r="H59" s="74"/>
      <c r="I59" s="74"/>
      <c r="J59" s="74"/>
      <c r="K59" s="74"/>
    </row>
    <row r="60" spans="2:11" ht="12.75" customHeight="1" x14ac:dyDescent="0.2">
      <c r="B60" s="54" t="s">
        <v>61</v>
      </c>
      <c r="C60" s="74" t="s">
        <v>60</v>
      </c>
      <c r="D60" s="74" t="s">
        <v>60</v>
      </c>
      <c r="E60" s="74" t="s">
        <v>60</v>
      </c>
      <c r="H60" s="74"/>
      <c r="I60" s="74"/>
      <c r="J60" s="74"/>
      <c r="K60" s="74"/>
    </row>
    <row r="61" spans="2:11" ht="12.75" customHeight="1" x14ac:dyDescent="0.2">
      <c r="B61" s="54" t="s">
        <v>62</v>
      </c>
      <c r="C61" s="306">
        <v>4.4083467372407301E-2</v>
      </c>
      <c r="D61" s="74" t="s">
        <v>60</v>
      </c>
      <c r="E61" s="74" t="s">
        <v>60</v>
      </c>
      <c r="H61" s="74"/>
      <c r="I61" s="74"/>
      <c r="J61" s="74"/>
      <c r="K61" s="74"/>
    </row>
    <row r="62" spans="2:11" ht="12.75" customHeight="1" x14ac:dyDescent="0.2">
      <c r="B62" s="54" t="s">
        <v>38</v>
      </c>
      <c r="C62" s="306">
        <v>0.72365379411325803</v>
      </c>
      <c r="D62" s="74">
        <v>4.9609149178151402E-2</v>
      </c>
      <c r="E62" s="74" t="s">
        <v>60</v>
      </c>
      <c r="H62" s="74"/>
      <c r="I62" s="74"/>
      <c r="J62" s="74"/>
      <c r="K62" s="74"/>
    </row>
    <row r="63" spans="2:11" ht="12.75" customHeight="1" x14ac:dyDescent="0.2">
      <c r="B63" s="54" t="s">
        <v>63</v>
      </c>
      <c r="C63" s="306">
        <v>0.72365379411325803</v>
      </c>
      <c r="D63" s="74" t="s">
        <v>60</v>
      </c>
      <c r="E63" s="74" t="s">
        <v>60</v>
      </c>
      <c r="H63" s="74"/>
      <c r="I63" s="74"/>
      <c r="J63" s="74"/>
      <c r="K63" s="74"/>
    </row>
    <row r="64" spans="2:11" ht="12.75" customHeight="1" x14ac:dyDescent="0.2">
      <c r="B64" s="54" t="s">
        <v>64</v>
      </c>
      <c r="C64" s="74" t="s">
        <v>60</v>
      </c>
      <c r="D64" s="74" t="s">
        <v>60</v>
      </c>
      <c r="E64" s="74" t="s">
        <v>60</v>
      </c>
      <c r="H64" s="74"/>
      <c r="I64" s="74"/>
      <c r="J64" s="74"/>
      <c r="K64" s="74"/>
    </row>
    <row r="65" spans="2:11" ht="12.75" customHeight="1" x14ac:dyDescent="0.2">
      <c r="B65" s="54" t="s">
        <v>41</v>
      </c>
      <c r="C65" s="306">
        <v>6.9963728076717496E-2</v>
      </c>
      <c r="D65" s="74" t="s">
        <v>60</v>
      </c>
      <c r="E65" s="74" t="s">
        <v>60</v>
      </c>
      <c r="H65" s="74"/>
      <c r="I65" s="74"/>
      <c r="J65" s="74"/>
      <c r="K65" s="74"/>
    </row>
    <row r="66" spans="2:11" ht="12.75" customHeight="1" x14ac:dyDescent="0.2">
      <c r="B66" s="54" t="s">
        <v>65</v>
      </c>
      <c r="C66" s="306">
        <v>0.18136118022536901</v>
      </c>
      <c r="D66" s="306">
        <v>4.3395524288145602E-2</v>
      </c>
      <c r="E66" s="306">
        <v>1.8956365351884899E-2</v>
      </c>
      <c r="H66" s="74"/>
      <c r="I66" s="74"/>
      <c r="J66" s="74"/>
      <c r="K66" s="74"/>
    </row>
    <row r="67" spans="2:11" ht="12.75" customHeight="1" x14ac:dyDescent="0.2">
      <c r="B67" s="54" t="s">
        <v>66</v>
      </c>
      <c r="C67" s="306">
        <v>8.5327968163534995E-2</v>
      </c>
      <c r="D67" s="306">
        <v>1.57035895272052E-2</v>
      </c>
      <c r="E67" s="74" t="s">
        <v>60</v>
      </c>
      <c r="H67" s="74"/>
      <c r="I67" s="74"/>
      <c r="J67" s="74"/>
      <c r="K67" s="74"/>
    </row>
    <row r="68" spans="2:11" ht="12.75" customHeight="1" x14ac:dyDescent="0.2">
      <c r="B68" s="54" t="s">
        <v>67</v>
      </c>
      <c r="C68" s="306">
        <v>0.327115402754799</v>
      </c>
      <c r="D68" s="306">
        <v>7.3658074859751094E-2</v>
      </c>
      <c r="E68" s="74">
        <v>1.5780400897609199E-2</v>
      </c>
      <c r="H68" s="74"/>
      <c r="I68" s="74"/>
      <c r="J68" s="74"/>
      <c r="K68" s="74"/>
    </row>
    <row r="69" spans="2:11" ht="12.75" customHeight="1" x14ac:dyDescent="0.2">
      <c r="B69" s="54" t="s">
        <v>68</v>
      </c>
      <c r="C69" s="306">
        <v>0.58341589990842901</v>
      </c>
      <c r="D69" s="306">
        <v>3.4356180633253797E-2</v>
      </c>
      <c r="E69" s="74" t="s">
        <v>60</v>
      </c>
      <c r="H69" s="74"/>
      <c r="I69" s="74"/>
      <c r="J69" s="74"/>
      <c r="K69" s="74"/>
    </row>
    <row r="70" spans="2:11" ht="12.75" customHeight="1" x14ac:dyDescent="0.2">
      <c r="B70" s="54" t="s">
        <v>69</v>
      </c>
      <c r="C70" s="306">
        <v>0.34537233961766001</v>
      </c>
      <c r="D70" s="306">
        <v>3.5955229650532002E-2</v>
      </c>
      <c r="E70" s="74" t="s">
        <v>60</v>
      </c>
      <c r="H70" s="74"/>
      <c r="I70" s="74"/>
      <c r="J70" s="74"/>
      <c r="K70" s="74"/>
    </row>
    <row r="71" spans="2:11" ht="12.75" customHeight="1" x14ac:dyDescent="0.2">
      <c r="B71" s="54" t="s">
        <v>70</v>
      </c>
      <c r="C71" s="74" t="s">
        <v>60</v>
      </c>
      <c r="D71" s="74" t="s">
        <v>60</v>
      </c>
      <c r="E71" s="74" t="s">
        <v>60</v>
      </c>
      <c r="H71" s="74"/>
      <c r="I71" s="74"/>
      <c r="J71" s="74"/>
      <c r="K71" s="74"/>
    </row>
    <row r="72" spans="2:11" ht="12.75" customHeight="1" x14ac:dyDescent="0.2">
      <c r="B72" s="54" t="s">
        <v>71</v>
      </c>
      <c r="C72" s="306">
        <v>0.37265293522700499</v>
      </c>
      <c r="D72" s="74" t="s">
        <v>60</v>
      </c>
      <c r="E72" s="74" t="s">
        <v>60</v>
      </c>
      <c r="H72" s="74"/>
      <c r="I72" s="74"/>
      <c r="J72" s="74"/>
      <c r="K72" s="74"/>
    </row>
    <row r="73" spans="2:11" ht="12.75" customHeight="1" x14ac:dyDescent="0.2">
      <c r="B73" s="54" t="s">
        <v>72</v>
      </c>
      <c r="C73" s="306">
        <v>0.49224810159141802</v>
      </c>
      <c r="D73" s="306">
        <v>0.194027477232876</v>
      </c>
      <c r="E73" s="306">
        <v>9.3686887194705901E-2</v>
      </c>
      <c r="H73" s="74"/>
      <c r="I73" s="74"/>
      <c r="J73" s="74"/>
      <c r="K73" s="74"/>
    </row>
    <row r="74" spans="2:11" ht="12.75" customHeight="1" x14ac:dyDescent="0.2">
      <c r="B74" s="54" t="s">
        <v>49</v>
      </c>
      <c r="C74" s="306">
        <v>0.72365379411325803</v>
      </c>
      <c r="D74" s="306">
        <v>4.9609149178151402E-2</v>
      </c>
      <c r="E74" s="74" t="s">
        <v>60</v>
      </c>
      <c r="H74" s="74"/>
      <c r="I74" s="74"/>
      <c r="J74" s="74"/>
      <c r="K74" s="74"/>
    </row>
    <row r="75" spans="2:11" ht="12.75" customHeight="1" x14ac:dyDescent="0.2">
      <c r="B75" s="54" t="s">
        <v>73</v>
      </c>
      <c r="C75" s="306">
        <v>0.70294838203899801</v>
      </c>
      <c r="D75" s="306">
        <v>0.15249085373171201</v>
      </c>
      <c r="E75" s="306">
        <v>4.0293446954510703E-2</v>
      </c>
    </row>
    <row r="76" spans="2:11" ht="12.75" customHeight="1" x14ac:dyDescent="0.2">
      <c r="B76" s="54" t="s">
        <v>50</v>
      </c>
      <c r="C76" s="306">
        <v>0.44294991396662398</v>
      </c>
      <c r="D76" s="306">
        <v>0.29756472335709799</v>
      </c>
      <c r="E76" s="306">
        <v>0.166241509202113</v>
      </c>
    </row>
    <row r="77" spans="2:11" ht="12.75" customHeight="1" x14ac:dyDescent="0.2">
      <c r="B77" s="54" t="s">
        <v>74</v>
      </c>
      <c r="C77" s="306">
        <v>0.70734401051233697</v>
      </c>
      <c r="D77" s="306">
        <v>0.15520339405828501</v>
      </c>
      <c r="E77" s="306">
        <v>4.0567352934324001E-2</v>
      </c>
    </row>
    <row r="78" spans="2:11" ht="12.75" customHeight="1" thickBot="1" x14ac:dyDescent="0.25">
      <c r="B78" s="55" t="s">
        <v>75</v>
      </c>
      <c r="C78" s="307">
        <v>0.38858480798703898</v>
      </c>
      <c r="D78" s="307">
        <v>0.40250682462311999</v>
      </c>
      <c r="E78" s="307">
        <v>0.18717149485821799</v>
      </c>
    </row>
    <row r="79" spans="2:11" ht="12.75" customHeight="1" thickTop="1" x14ac:dyDescent="0.2">
      <c r="B79" s="35" t="s">
        <v>76</v>
      </c>
      <c r="E79" s="27" t="s">
        <v>173</v>
      </c>
    </row>
  </sheetData>
  <phoneticPr fontId="12" type="noConversion"/>
  <conditionalFormatting sqref="C64">
    <cfRule type="expression" dxfId="201" priority="27" stopIfTrue="1">
      <formula>OR($I69="f",$I69="g")</formula>
    </cfRule>
  </conditionalFormatting>
  <conditionalFormatting sqref="C71">
    <cfRule type="expression" dxfId="200" priority="24" stopIfTrue="1">
      <formula>OR($I76="f",$I76="g")</formula>
    </cfRule>
  </conditionalFormatting>
  <conditionalFormatting sqref="C17:D17">
    <cfRule type="expression" dxfId="199" priority="1" stopIfTrue="1">
      <formula>OR($I22="f",$I22="g")</formula>
    </cfRule>
  </conditionalFormatting>
  <conditionalFormatting sqref="C44:D44">
    <cfRule type="expression" dxfId="198" priority="4" stopIfTrue="1">
      <formula>OR($I49="f",$I49="g")</formula>
    </cfRule>
  </conditionalFormatting>
  <conditionalFormatting sqref="C10:E10">
    <cfRule type="expression" dxfId="197" priority="3" stopIfTrue="1">
      <formula>OR($I15="f",$I15="g")</formula>
    </cfRule>
  </conditionalFormatting>
  <conditionalFormatting sqref="C37:E37">
    <cfRule type="expression" dxfId="196" priority="6" stopIfTrue="1">
      <formula>OR($I42="f",$I42="g")</formula>
    </cfRule>
  </conditionalFormatting>
  <conditionalFormatting sqref="C59:E60">
    <cfRule type="expression" dxfId="195" priority="29" stopIfTrue="1">
      <formula>OR($I64="f",$I64="g")</formula>
    </cfRule>
  </conditionalFormatting>
  <conditionalFormatting sqref="D71:D72">
    <cfRule type="expression" dxfId="194" priority="23" stopIfTrue="1">
      <formula>OR($I76="f",$I76="g")</formula>
    </cfRule>
  </conditionalFormatting>
  <conditionalFormatting sqref="D61:E65">
    <cfRule type="expression" dxfId="193" priority="28" stopIfTrue="1">
      <formula>OR($I66="f",$I66="g")</formula>
    </cfRule>
  </conditionalFormatting>
  <conditionalFormatting sqref="E16:E17">
    <cfRule type="expression" dxfId="192" priority="2" stopIfTrue="1">
      <formula>OR($I21="f",$I21="g")</formula>
    </cfRule>
  </conditionalFormatting>
  <conditionalFormatting sqref="E43:E44">
    <cfRule type="expression" dxfId="191" priority="5" stopIfTrue="1">
      <formula>OR($I48="f",$I48="g")</formula>
    </cfRule>
  </conditionalFormatting>
  <conditionalFormatting sqref="E67:E72">
    <cfRule type="expression" dxfId="190" priority="26" stopIfTrue="1">
      <formula>OR($I72="f",$I72="g")</formula>
    </cfRule>
  </conditionalFormatting>
  <conditionalFormatting sqref="E74">
    <cfRule type="expression" dxfId="189" priority="25" stopIfTrue="1">
      <formula>OR($I79="f",$I79="g")</formula>
    </cfRule>
  </conditionalFormatting>
  <conditionalFormatting sqref="H5:H20">
    <cfRule type="expression" dxfId="188" priority="19" stopIfTrue="1">
      <formula>OR($G5="f",$G5="g")</formula>
    </cfRule>
  </conditionalFormatting>
  <conditionalFormatting sqref="H32:H47">
    <cfRule type="expression" dxfId="187" priority="219" stopIfTrue="1">
      <formula>OR($G32="f",$G32="g")</formula>
    </cfRule>
  </conditionalFormatting>
  <conditionalFormatting sqref="H59:H74">
    <cfRule type="expression" dxfId="186" priority="39" stopIfTrue="1">
      <formula>OR($G59="f",$G59="g")</formula>
    </cfRule>
  </conditionalFormatting>
  <conditionalFormatting sqref="I5">
    <cfRule type="expression" dxfId="185" priority="12" stopIfTrue="1">
      <formula>OR($I10="f",$I10="g")</formula>
    </cfRule>
  </conditionalFormatting>
  <conditionalFormatting sqref="I6:I9">
    <cfRule type="expression" dxfId="184" priority="18" stopIfTrue="1">
      <formula>OR($G6="f",$G6="g")</formula>
    </cfRule>
  </conditionalFormatting>
  <conditionalFormatting sqref="I10">
    <cfRule type="expression" dxfId="183" priority="10" stopIfTrue="1">
      <formula>OR($I15="f",$I15="g")</formula>
    </cfRule>
  </conditionalFormatting>
  <conditionalFormatting sqref="I11:I20">
    <cfRule type="expression" dxfId="182" priority="17" stopIfTrue="1">
      <formula>OR($G11="f",$G11="g")</formula>
    </cfRule>
  </conditionalFormatting>
  <conditionalFormatting sqref="I32">
    <cfRule type="expression" dxfId="181" priority="172" stopIfTrue="1">
      <formula>OR($I37="f",$I37="g")</formula>
    </cfRule>
  </conditionalFormatting>
  <conditionalFormatting sqref="I33:I36">
    <cfRule type="expression" dxfId="180" priority="204" stopIfTrue="1">
      <formula>OR($G33="f",$G33="g")</formula>
    </cfRule>
  </conditionalFormatting>
  <conditionalFormatting sqref="I37">
    <cfRule type="expression" dxfId="179" priority="169" stopIfTrue="1">
      <formula>OR($I42="f",$I42="g")</formula>
    </cfRule>
  </conditionalFormatting>
  <conditionalFormatting sqref="I38:I47">
    <cfRule type="expression" dxfId="178" priority="202" stopIfTrue="1">
      <formula>OR($G38="f",$G38="g")</formula>
    </cfRule>
  </conditionalFormatting>
  <conditionalFormatting sqref="I59">
    <cfRule type="expression" dxfId="177" priority="32" stopIfTrue="1">
      <formula>OR($I64="f",$I64="g")</formula>
    </cfRule>
  </conditionalFormatting>
  <conditionalFormatting sqref="I60:I63">
    <cfRule type="expression" dxfId="176" priority="38" stopIfTrue="1">
      <formula>OR($G60="f",$G60="g")</formula>
    </cfRule>
  </conditionalFormatting>
  <conditionalFormatting sqref="I64">
    <cfRule type="expression" dxfId="175" priority="30" stopIfTrue="1">
      <formula>OR($I69="f",$I69="g")</formula>
    </cfRule>
  </conditionalFormatting>
  <conditionalFormatting sqref="I65:I74">
    <cfRule type="expression" dxfId="174" priority="37" stopIfTrue="1">
      <formula>OR($G65="f",$G65="g")</formula>
    </cfRule>
  </conditionalFormatting>
  <conditionalFormatting sqref="J5:J11">
    <cfRule type="expression" dxfId="173" priority="15" stopIfTrue="1">
      <formula>OR($I10="f",$I10="g")</formula>
    </cfRule>
  </conditionalFormatting>
  <conditionalFormatting sqref="J12:J20">
    <cfRule type="expression" dxfId="172" priority="16" stopIfTrue="1">
      <formula>OR($G12="f",$G12="g")</formula>
    </cfRule>
  </conditionalFormatting>
  <conditionalFormatting sqref="J32:J38">
    <cfRule type="expression" dxfId="171" priority="183" stopIfTrue="1">
      <formula>OR($I37="f",$I37="g")</formula>
    </cfRule>
  </conditionalFormatting>
  <conditionalFormatting sqref="J39:J47">
    <cfRule type="expression" dxfId="170" priority="189" stopIfTrue="1">
      <formula>OR($G39="f",$G39="g")</formula>
    </cfRule>
  </conditionalFormatting>
  <conditionalFormatting sqref="J59:J65">
    <cfRule type="expression" dxfId="169" priority="35" stopIfTrue="1">
      <formula>OR($I64="f",$I64="g")</formula>
    </cfRule>
  </conditionalFormatting>
  <conditionalFormatting sqref="J66:J74">
    <cfRule type="expression" dxfId="168" priority="36" stopIfTrue="1">
      <formula>OR($G66="f",$G66="g")</formula>
    </cfRule>
  </conditionalFormatting>
  <conditionalFormatting sqref="K5:K17">
    <cfRule type="expression" dxfId="167" priority="11" stopIfTrue="1">
      <formula>OR($I10="f",$I10="g")</formula>
    </cfRule>
  </conditionalFormatting>
  <conditionalFormatting sqref="K18:K19">
    <cfRule type="expression" dxfId="166" priority="14" stopIfTrue="1">
      <formula>OR($G18="f",$G18="g")</formula>
    </cfRule>
  </conditionalFormatting>
  <conditionalFormatting sqref="K20">
    <cfRule type="expression" dxfId="165" priority="13" stopIfTrue="1">
      <formula>OR($I25="f",$I25="g")</formula>
    </cfRule>
  </conditionalFormatting>
  <conditionalFormatting sqref="K32:K44">
    <cfRule type="expression" dxfId="164" priority="170" stopIfTrue="1">
      <formula>OR($I37="f",$I37="g")</formula>
    </cfRule>
  </conditionalFormatting>
  <conditionalFormatting sqref="K45:K46">
    <cfRule type="expression" dxfId="163" priority="178" stopIfTrue="1">
      <formula>OR($G45="f",$G45="g")</formula>
    </cfRule>
  </conditionalFormatting>
  <conditionalFormatting sqref="K47">
    <cfRule type="expression" dxfId="162" priority="173" stopIfTrue="1">
      <formula>OR($I52="f",$I52="g")</formula>
    </cfRule>
  </conditionalFormatting>
  <conditionalFormatting sqref="K59:K71">
    <cfRule type="expression" dxfId="161" priority="31" stopIfTrue="1">
      <formula>OR($I64="f",$I64="g")</formula>
    </cfRule>
  </conditionalFormatting>
  <conditionalFormatting sqref="K72:K73">
    <cfRule type="expression" dxfId="160" priority="34" stopIfTrue="1">
      <formula>OR($G72="f",$G72="g")</formula>
    </cfRule>
  </conditionalFormatting>
  <conditionalFormatting sqref="K74">
    <cfRule type="expression" dxfId="159" priority="33" stopIfTrue="1">
      <formula>OR($I79="f",$I79="g")</formula>
    </cfRule>
  </conditionalFormatting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G83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46.83203125" style="2" customWidth="1"/>
    <col min="3" max="7" width="14" style="2" customWidth="1"/>
    <col min="8" max="16384" width="13.33203125" style="2"/>
  </cols>
  <sheetData>
    <row r="1" spans="2:7" ht="12.75" customHeight="1" x14ac:dyDescent="0.2">
      <c r="B1" s="21" t="s">
        <v>11</v>
      </c>
    </row>
    <row r="2" spans="2:7" ht="12.75" customHeight="1" x14ac:dyDescent="0.2">
      <c r="B2" s="83" t="s">
        <v>199</v>
      </c>
    </row>
    <row r="3" spans="2:7" ht="12.75" customHeight="1" x14ac:dyDescent="0.2">
      <c r="B3" s="4" t="s">
        <v>12</v>
      </c>
    </row>
    <row r="4" spans="2:7" ht="12.75" customHeight="1" x14ac:dyDescent="0.2">
      <c r="B4" s="90"/>
      <c r="C4" s="374" t="s">
        <v>77</v>
      </c>
      <c r="D4" s="375"/>
      <c r="E4" s="375"/>
      <c r="F4" s="375"/>
      <c r="G4" s="376"/>
    </row>
    <row r="5" spans="2:7" ht="57" customHeight="1" x14ac:dyDescent="0.2">
      <c r="B5" s="90" t="s">
        <v>86</v>
      </c>
      <c r="C5" s="78" t="s">
        <v>79</v>
      </c>
      <c r="D5" s="86" t="s">
        <v>80</v>
      </c>
      <c r="E5" s="86" t="s">
        <v>81</v>
      </c>
      <c r="F5" s="86" t="s">
        <v>82</v>
      </c>
      <c r="G5" s="87" t="s">
        <v>83</v>
      </c>
    </row>
    <row r="6" spans="2:7" ht="12.75" customHeight="1" x14ac:dyDescent="0.2">
      <c r="B6" s="96" t="s">
        <v>87</v>
      </c>
      <c r="C6" s="337">
        <v>0.28836701666472314</v>
      </c>
      <c r="D6" s="74">
        <v>0.31019487908984533</v>
      </c>
      <c r="E6" s="74">
        <v>0.35867799368082365</v>
      </c>
      <c r="F6" s="74">
        <v>0.37861114993277045</v>
      </c>
      <c r="G6" s="74">
        <v>0.38029568490883608</v>
      </c>
    </row>
    <row r="7" spans="2:7" ht="12.75" customHeight="1" x14ac:dyDescent="0.2">
      <c r="B7" s="96" t="s">
        <v>51</v>
      </c>
      <c r="C7" s="336">
        <v>0.84504182297362262</v>
      </c>
      <c r="D7" s="306">
        <v>0.87214873178202268</v>
      </c>
      <c r="E7" s="306">
        <v>0.87538899763290978</v>
      </c>
      <c r="F7" s="306">
        <v>0.88705337346882096</v>
      </c>
      <c r="G7" s="306">
        <v>0.85981695563312643</v>
      </c>
    </row>
    <row r="8" spans="2:7" ht="12.75" customHeight="1" x14ac:dyDescent="0.2">
      <c r="B8" s="109" t="s">
        <v>88</v>
      </c>
      <c r="C8" s="335" t="s">
        <v>60</v>
      </c>
      <c r="D8" s="74" t="s">
        <v>60</v>
      </c>
      <c r="E8" s="74" t="s">
        <v>60</v>
      </c>
      <c r="F8" s="74" t="s">
        <v>60</v>
      </c>
      <c r="G8" s="306">
        <v>4.5517142790129847E-3</v>
      </c>
    </row>
    <row r="9" spans="2:7" ht="12.75" customHeight="1" x14ac:dyDescent="0.2">
      <c r="B9" s="109" t="s">
        <v>90</v>
      </c>
      <c r="C9" s="336">
        <v>0.8371962420001291</v>
      </c>
      <c r="D9" s="306">
        <v>0.85914635279173468</v>
      </c>
      <c r="E9" s="306">
        <v>0.87033976464086371</v>
      </c>
      <c r="F9" s="306">
        <v>0.88336831202656496</v>
      </c>
      <c r="G9" s="306">
        <v>0.85732458136767087</v>
      </c>
    </row>
    <row r="10" spans="2:7" ht="12.75" customHeight="1" x14ac:dyDescent="0.2">
      <c r="B10" s="96" t="s">
        <v>91</v>
      </c>
      <c r="C10" s="335" t="s">
        <v>60</v>
      </c>
      <c r="D10" s="74" t="s">
        <v>60</v>
      </c>
      <c r="E10" s="74" t="s">
        <v>60</v>
      </c>
      <c r="F10" s="74" t="s">
        <v>60</v>
      </c>
      <c r="G10" s="306">
        <v>3.9558819187697658E-2</v>
      </c>
    </row>
    <row r="11" spans="2:7" ht="12.75" customHeight="1" x14ac:dyDescent="0.2">
      <c r="B11" s="96" t="s">
        <v>92</v>
      </c>
      <c r="C11" s="335" t="s">
        <v>60</v>
      </c>
      <c r="D11" s="74" t="s">
        <v>60</v>
      </c>
      <c r="E11" s="74" t="s">
        <v>60</v>
      </c>
      <c r="F11" s="74" t="s">
        <v>60</v>
      </c>
      <c r="G11" s="306">
        <v>5.3606877310052405E-2</v>
      </c>
    </row>
    <row r="12" spans="2:7" ht="12.75" customHeight="1" x14ac:dyDescent="0.2">
      <c r="B12" s="96" t="s">
        <v>41</v>
      </c>
      <c r="C12" s="335" t="s">
        <v>60</v>
      </c>
      <c r="D12" s="74" t="s">
        <v>60</v>
      </c>
      <c r="E12" s="74" t="s">
        <v>60</v>
      </c>
      <c r="F12" s="74" t="s">
        <v>60</v>
      </c>
      <c r="G12" s="306">
        <v>6.2941152367489747E-2</v>
      </c>
    </row>
    <row r="13" spans="2:7" ht="12.75" customHeight="1" x14ac:dyDescent="0.2">
      <c r="B13" s="96" t="s">
        <v>40</v>
      </c>
      <c r="C13" s="335" t="s">
        <v>60</v>
      </c>
      <c r="D13" s="74" t="s">
        <v>60</v>
      </c>
      <c r="E13" s="306">
        <v>0.21941448162406171</v>
      </c>
      <c r="F13" s="306">
        <v>0.23730131131894372</v>
      </c>
      <c r="G13" s="306">
        <v>0.3650283990227205</v>
      </c>
    </row>
    <row r="14" spans="2:7" ht="12.75" customHeight="1" x14ac:dyDescent="0.2">
      <c r="B14" s="96" t="s">
        <v>50</v>
      </c>
      <c r="C14" s="336">
        <v>0.69953557621145213</v>
      </c>
      <c r="D14" s="306">
        <v>0.7919613612354558</v>
      </c>
      <c r="E14" s="306">
        <v>0.87784750832229208</v>
      </c>
      <c r="F14" s="306">
        <v>0.91736978441733563</v>
      </c>
      <c r="G14" s="306">
        <v>0.94329094395018498</v>
      </c>
    </row>
    <row r="15" spans="2:7" ht="12.75" customHeight="1" x14ac:dyDescent="0.2">
      <c r="B15" s="109" t="s">
        <v>69</v>
      </c>
      <c r="C15" s="335" t="s">
        <v>60</v>
      </c>
      <c r="D15" s="306">
        <v>0.30253098863421829</v>
      </c>
      <c r="E15" s="306">
        <v>0.31950539809296508</v>
      </c>
      <c r="F15" s="306">
        <v>0.38116692209776865</v>
      </c>
      <c r="G15" s="306">
        <v>0.41223570567549173</v>
      </c>
    </row>
    <row r="16" spans="2:7" ht="12.75" customHeight="1" x14ac:dyDescent="0.2">
      <c r="B16" s="109" t="s">
        <v>93</v>
      </c>
      <c r="C16" s="336">
        <v>0.52578546003206528</v>
      </c>
      <c r="D16" s="306">
        <v>0.64650736907324302</v>
      </c>
      <c r="E16" s="306">
        <v>0.72658585183304991</v>
      </c>
      <c r="F16" s="306">
        <v>0.78648435713137421</v>
      </c>
      <c r="G16" s="306">
        <v>0.86464077683011387</v>
      </c>
    </row>
    <row r="17" spans="2:7" ht="12.75" customHeight="1" x14ac:dyDescent="0.2">
      <c r="B17" s="96" t="s">
        <v>44</v>
      </c>
      <c r="C17" s="336">
        <v>0.48318545199294233</v>
      </c>
      <c r="D17" s="306">
        <v>0.57083788099304755</v>
      </c>
      <c r="E17" s="306">
        <v>0.60926657202967061</v>
      </c>
      <c r="F17" s="306">
        <v>0.59616399587719782</v>
      </c>
      <c r="G17" s="306">
        <v>0.62969341363557485</v>
      </c>
    </row>
    <row r="18" spans="2:7" ht="12.75" customHeight="1" x14ac:dyDescent="0.2">
      <c r="B18" s="96" t="s">
        <v>49</v>
      </c>
      <c r="C18" s="336">
        <v>0.57636013532066022</v>
      </c>
      <c r="D18" s="306">
        <v>0.63813544836180136</v>
      </c>
      <c r="E18" s="306">
        <v>0.73740729222506274</v>
      </c>
      <c r="F18" s="306">
        <v>0.7826841545921438</v>
      </c>
      <c r="G18" s="306">
        <v>0.80229216439068762</v>
      </c>
    </row>
    <row r="19" spans="2:7" ht="12.75" customHeight="1" x14ac:dyDescent="0.2">
      <c r="B19" s="96" t="s">
        <v>38</v>
      </c>
      <c r="C19" s="335" t="s">
        <v>60</v>
      </c>
      <c r="D19" s="74" t="s">
        <v>60</v>
      </c>
      <c r="E19" s="74" t="s">
        <v>60</v>
      </c>
      <c r="F19" s="74" t="s">
        <v>60</v>
      </c>
      <c r="G19" s="306">
        <v>5.9293230890401998E-2</v>
      </c>
    </row>
    <row r="20" spans="2:7" ht="12.75" customHeight="1" x14ac:dyDescent="0.2">
      <c r="B20" s="96" t="s">
        <v>42</v>
      </c>
      <c r="C20" s="335" t="s">
        <v>60</v>
      </c>
      <c r="D20" s="306">
        <v>0.10870479596551899</v>
      </c>
      <c r="E20" s="306">
        <v>0.26221754167350003</v>
      </c>
      <c r="F20" s="306">
        <v>0.32131096058931974</v>
      </c>
      <c r="G20" s="306">
        <v>0.35065556910435014</v>
      </c>
    </row>
    <row r="21" spans="2:7" ht="12.75" customHeight="1" x14ac:dyDescent="0.2">
      <c r="B21" s="96" t="s">
        <v>70</v>
      </c>
      <c r="C21" s="335"/>
      <c r="D21" s="74"/>
      <c r="E21" s="74"/>
      <c r="F21" s="74"/>
      <c r="G21" s="306"/>
    </row>
    <row r="22" spans="2:7" ht="12.75" customHeight="1" x14ac:dyDescent="0.2">
      <c r="B22" s="96" t="s">
        <v>36</v>
      </c>
      <c r="C22" s="335" t="s">
        <v>60</v>
      </c>
      <c r="D22" s="74" t="s">
        <v>60</v>
      </c>
      <c r="E22" s="74" t="s">
        <v>60</v>
      </c>
      <c r="F22" s="74" t="s">
        <v>60</v>
      </c>
      <c r="G22" s="306">
        <v>6.0860686513908918E-3</v>
      </c>
    </row>
    <row r="23" spans="2:7" ht="12.75" customHeight="1" x14ac:dyDescent="0.2">
      <c r="B23" s="96" t="s">
        <v>52</v>
      </c>
      <c r="C23" s="336">
        <v>0.92794835746636339</v>
      </c>
      <c r="D23" s="306">
        <v>0.9602284905329922</v>
      </c>
      <c r="E23" s="306">
        <v>0.97560254251436052</v>
      </c>
      <c r="F23" s="306">
        <v>0.98460457694883097</v>
      </c>
      <c r="G23" s="306">
        <v>0.95318310550078955</v>
      </c>
    </row>
    <row r="24" spans="2:7" ht="12.75" customHeight="1" x14ac:dyDescent="0.2">
      <c r="B24" s="96" t="s">
        <v>94</v>
      </c>
      <c r="C24" s="335" t="s">
        <v>60</v>
      </c>
      <c r="D24" s="74" t="s">
        <v>60</v>
      </c>
      <c r="E24" s="74" t="s">
        <v>60</v>
      </c>
      <c r="F24" s="74" t="s">
        <v>60</v>
      </c>
      <c r="G24" s="306">
        <v>4.4884081268807469E-2</v>
      </c>
    </row>
    <row r="25" spans="2:7" ht="12.75" customHeight="1" thickBot="1" x14ac:dyDescent="0.25">
      <c r="B25" s="99" t="s">
        <v>66</v>
      </c>
      <c r="C25" s="308" t="s">
        <v>60</v>
      </c>
      <c r="D25" s="309" t="s">
        <v>60</v>
      </c>
      <c r="E25" s="309" t="s">
        <v>60</v>
      </c>
      <c r="F25" s="309" t="s">
        <v>60</v>
      </c>
      <c r="G25" s="307">
        <v>9.9613287511007828E-2</v>
      </c>
    </row>
    <row r="26" spans="2:7" ht="12.75" customHeight="1" thickTop="1" x14ac:dyDescent="0.2">
      <c r="B26" s="35" t="s">
        <v>95</v>
      </c>
      <c r="G26" s="27" t="s">
        <v>195</v>
      </c>
    </row>
    <row r="27" spans="2:7" ht="12.75" customHeight="1" x14ac:dyDescent="0.2">
      <c r="B27" s="35" t="s">
        <v>157</v>
      </c>
      <c r="C27" s="80"/>
      <c r="D27" s="80"/>
      <c r="F27" s="80"/>
    </row>
    <row r="28" spans="2:7" ht="12.75" customHeight="1" x14ac:dyDescent="0.2">
      <c r="B28" s="4" t="s">
        <v>54</v>
      </c>
      <c r="C28" s="80"/>
      <c r="D28" s="80"/>
      <c r="F28" s="80"/>
    </row>
    <row r="29" spans="2:7" ht="12.75" customHeight="1" x14ac:dyDescent="0.2">
      <c r="B29" s="14" t="s">
        <v>196</v>
      </c>
      <c r="C29" s="80"/>
      <c r="D29" s="80"/>
      <c r="F29" s="80"/>
    </row>
    <row r="30" spans="2:7" ht="12.75" customHeight="1" x14ac:dyDescent="0.2">
      <c r="B30" s="14"/>
      <c r="C30" s="80"/>
      <c r="D30" s="80"/>
      <c r="F30" s="80"/>
    </row>
    <row r="31" spans="2:7" ht="12.75" customHeight="1" x14ac:dyDescent="0.2">
      <c r="B31" s="83" t="s">
        <v>176</v>
      </c>
    </row>
    <row r="32" spans="2:7" ht="12.75" customHeight="1" x14ac:dyDescent="0.2">
      <c r="B32" s="4" t="s">
        <v>12</v>
      </c>
    </row>
    <row r="33" spans="2:7" ht="12.75" customHeight="1" x14ac:dyDescent="0.2">
      <c r="B33" s="90"/>
      <c r="C33" s="374" t="s">
        <v>77</v>
      </c>
      <c r="D33" s="375"/>
      <c r="E33" s="375"/>
      <c r="F33" s="375"/>
      <c r="G33" s="376"/>
    </row>
    <row r="34" spans="2:7" ht="57" customHeight="1" x14ac:dyDescent="0.2">
      <c r="B34" s="326" t="s">
        <v>86</v>
      </c>
      <c r="C34" s="78" t="s">
        <v>79</v>
      </c>
      <c r="D34" s="86" t="s">
        <v>80</v>
      </c>
      <c r="E34" s="86" t="s">
        <v>81</v>
      </c>
      <c r="F34" s="86" t="s">
        <v>82</v>
      </c>
      <c r="G34" s="87" t="s">
        <v>83</v>
      </c>
    </row>
    <row r="35" spans="2:7" ht="12.75" customHeight="1" x14ac:dyDescent="0.2">
      <c r="B35" s="96" t="s">
        <v>87</v>
      </c>
      <c r="C35" s="335">
        <v>0.28654662604978798</v>
      </c>
      <c r="D35" s="74">
        <v>0.33702575558082698</v>
      </c>
      <c r="E35" s="74">
        <v>0.28837440063423497</v>
      </c>
      <c r="F35" s="74">
        <v>0.31744678465100101</v>
      </c>
      <c r="G35" s="74">
        <v>0.36515011445581202</v>
      </c>
    </row>
    <row r="36" spans="2:7" ht="12.75" customHeight="1" x14ac:dyDescent="0.2">
      <c r="B36" s="96" t="s">
        <v>51</v>
      </c>
      <c r="C36" s="336">
        <v>0.78744202141010622</v>
      </c>
      <c r="D36" s="306">
        <v>0.87958405730936517</v>
      </c>
      <c r="E36" s="306">
        <v>0.84981264893387487</v>
      </c>
      <c r="F36" s="306">
        <v>0.85291009778201687</v>
      </c>
      <c r="G36" s="306">
        <v>0.89350918639024512</v>
      </c>
    </row>
    <row r="37" spans="2:7" ht="12.75" customHeight="1" x14ac:dyDescent="0.2">
      <c r="B37" s="109" t="s">
        <v>88</v>
      </c>
      <c r="C37" s="335" t="s">
        <v>60</v>
      </c>
      <c r="D37" s="74" t="s">
        <v>60</v>
      </c>
      <c r="E37" s="74" t="s">
        <v>60</v>
      </c>
      <c r="F37" s="74" t="s">
        <v>60</v>
      </c>
      <c r="G37" s="74" t="s">
        <v>60</v>
      </c>
    </row>
    <row r="38" spans="2:7" ht="12.75" customHeight="1" x14ac:dyDescent="0.2">
      <c r="B38" s="109" t="s">
        <v>90</v>
      </c>
      <c r="C38" s="336">
        <v>0.78420348359420966</v>
      </c>
      <c r="D38" s="306">
        <v>0.86933422348499445</v>
      </c>
      <c r="E38" s="306">
        <v>0.84617018902440078</v>
      </c>
      <c r="F38" s="306">
        <v>0.85186524964748567</v>
      </c>
      <c r="G38" s="306">
        <v>0.89093073350139607</v>
      </c>
    </row>
    <row r="39" spans="2:7" ht="12.75" customHeight="1" x14ac:dyDescent="0.2">
      <c r="B39" s="96" t="s">
        <v>91</v>
      </c>
      <c r="C39" s="335" t="s">
        <v>60</v>
      </c>
      <c r="D39" s="74" t="s">
        <v>60</v>
      </c>
      <c r="E39" s="74" t="s">
        <v>60</v>
      </c>
      <c r="F39" s="74" t="s">
        <v>60</v>
      </c>
      <c r="G39" s="306">
        <v>2.9024685344135517E-2</v>
      </c>
    </row>
    <row r="40" spans="2:7" ht="12.75" customHeight="1" x14ac:dyDescent="0.2">
      <c r="B40" s="96" t="s">
        <v>92</v>
      </c>
      <c r="C40" s="335" t="s">
        <v>60</v>
      </c>
      <c r="D40" s="74" t="s">
        <v>60</v>
      </c>
      <c r="E40" s="74" t="s">
        <v>60</v>
      </c>
      <c r="F40" s="74" t="s">
        <v>60</v>
      </c>
      <c r="G40" s="306">
        <v>4.9024116302189849E-2</v>
      </c>
    </row>
    <row r="41" spans="2:7" ht="12.75" customHeight="1" x14ac:dyDescent="0.2">
      <c r="B41" s="96" t="s">
        <v>41</v>
      </c>
      <c r="C41" s="335" t="s">
        <v>60</v>
      </c>
      <c r="D41" s="74" t="s">
        <v>60</v>
      </c>
      <c r="E41" s="74" t="s">
        <v>60</v>
      </c>
      <c r="F41" s="74" t="s">
        <v>60</v>
      </c>
      <c r="G41" s="306">
        <v>3.2129488083292024E-2</v>
      </c>
    </row>
    <row r="42" spans="2:7" ht="12.75" customHeight="1" x14ac:dyDescent="0.2">
      <c r="B42" s="96" t="s">
        <v>40</v>
      </c>
      <c r="C42" s="335" t="s">
        <v>60</v>
      </c>
      <c r="D42" s="74" t="s">
        <v>60</v>
      </c>
      <c r="E42" s="306">
        <v>0.16588196027746399</v>
      </c>
      <c r="F42" s="306">
        <v>0.22916707929079499</v>
      </c>
      <c r="G42" s="306">
        <v>0.33527966435822798</v>
      </c>
    </row>
    <row r="43" spans="2:7" ht="12.75" customHeight="1" x14ac:dyDescent="0.2">
      <c r="B43" s="96" t="s">
        <v>50</v>
      </c>
      <c r="C43" s="336">
        <v>0.70917161064758261</v>
      </c>
      <c r="D43" s="306">
        <v>0.7063759242870068</v>
      </c>
      <c r="E43" s="306">
        <v>0.86892062132975234</v>
      </c>
      <c r="F43" s="306">
        <v>0.90309737878105467</v>
      </c>
      <c r="G43" s="306">
        <v>0.9506205997462458</v>
      </c>
    </row>
    <row r="44" spans="2:7" ht="12.75" customHeight="1" x14ac:dyDescent="0.2">
      <c r="B44" s="109" t="s">
        <v>69</v>
      </c>
      <c r="C44" s="335" t="s">
        <v>60</v>
      </c>
      <c r="D44" s="306">
        <v>0.26858700045116002</v>
      </c>
      <c r="E44" s="306">
        <v>0.325055115012641</v>
      </c>
      <c r="F44" s="306">
        <v>0.37194662162627701</v>
      </c>
      <c r="G44" s="306">
        <v>0.43497123761836498</v>
      </c>
    </row>
    <row r="45" spans="2:7" ht="12.75" customHeight="1" x14ac:dyDescent="0.2">
      <c r="B45" s="109" t="s">
        <v>93</v>
      </c>
      <c r="C45" s="336">
        <v>0.56700080585749979</v>
      </c>
      <c r="D45" s="306">
        <v>0.55491162380738968</v>
      </c>
      <c r="E45" s="306">
        <v>0.69916246534214066</v>
      </c>
      <c r="F45" s="306">
        <v>0.77275213581045543</v>
      </c>
      <c r="G45" s="306">
        <v>0.86680989290040888</v>
      </c>
    </row>
    <row r="46" spans="2:7" ht="12.75" customHeight="1" x14ac:dyDescent="0.2">
      <c r="B46" s="96" t="s">
        <v>44</v>
      </c>
      <c r="C46" s="336">
        <v>0.53672976490358748</v>
      </c>
      <c r="D46" s="306">
        <v>0.57093426473121245</v>
      </c>
      <c r="E46" s="306">
        <v>0.53377520148379365</v>
      </c>
      <c r="F46" s="306">
        <v>0.58402905636486846</v>
      </c>
      <c r="G46" s="306">
        <v>0.64506414572497173</v>
      </c>
    </row>
    <row r="47" spans="2:7" ht="12.75" customHeight="1" x14ac:dyDescent="0.2">
      <c r="B47" s="96" t="s">
        <v>49</v>
      </c>
      <c r="C47" s="336">
        <v>0.53146905941374656</v>
      </c>
      <c r="D47" s="306">
        <v>0.58483592673960427</v>
      </c>
      <c r="E47" s="306">
        <v>0.7062700871797829</v>
      </c>
      <c r="F47" s="306">
        <v>0.72427653584711138</v>
      </c>
      <c r="G47" s="306">
        <v>0.80850640237746285</v>
      </c>
    </row>
    <row r="48" spans="2:7" ht="12.75" customHeight="1" x14ac:dyDescent="0.2">
      <c r="B48" s="96" t="s">
        <v>38</v>
      </c>
      <c r="C48" s="335" t="s">
        <v>60</v>
      </c>
      <c r="D48" s="74" t="s">
        <v>60</v>
      </c>
      <c r="E48" s="74" t="s">
        <v>60</v>
      </c>
      <c r="F48" s="74" t="s">
        <v>60</v>
      </c>
      <c r="G48" s="306">
        <v>4.9965007662338294E-2</v>
      </c>
    </row>
    <row r="49" spans="2:7" ht="12.75" customHeight="1" x14ac:dyDescent="0.2">
      <c r="B49" s="96" t="s">
        <v>42</v>
      </c>
      <c r="C49" s="335" t="s">
        <v>60</v>
      </c>
      <c r="D49" s="306">
        <v>0.207232180487877</v>
      </c>
      <c r="E49" s="306">
        <v>0.28342659831105899</v>
      </c>
      <c r="F49" s="306">
        <v>0.34847720719627001</v>
      </c>
      <c r="G49" s="306">
        <v>0.452966107875168</v>
      </c>
    </row>
    <row r="50" spans="2:7" ht="12.75" customHeight="1" x14ac:dyDescent="0.2">
      <c r="B50" s="96" t="s">
        <v>70</v>
      </c>
      <c r="C50" s="335" t="s">
        <v>60</v>
      </c>
      <c r="D50" s="74" t="s">
        <v>60</v>
      </c>
      <c r="E50" s="74" t="s">
        <v>60</v>
      </c>
      <c r="F50" s="74" t="s">
        <v>60</v>
      </c>
      <c r="G50" s="74" t="s">
        <v>60</v>
      </c>
    </row>
    <row r="51" spans="2:7" ht="12.75" customHeight="1" x14ac:dyDescent="0.2">
      <c r="B51" s="96" t="s">
        <v>36</v>
      </c>
      <c r="C51" s="335" t="s">
        <v>60</v>
      </c>
      <c r="D51" s="74" t="s">
        <v>60</v>
      </c>
      <c r="E51" s="74" t="s">
        <v>60</v>
      </c>
      <c r="F51" s="74" t="s">
        <v>60</v>
      </c>
      <c r="G51" s="74" t="s">
        <v>60</v>
      </c>
    </row>
    <row r="52" spans="2:7" ht="12.75" customHeight="1" x14ac:dyDescent="0.2">
      <c r="B52" s="96" t="s">
        <v>52</v>
      </c>
      <c r="C52" s="336">
        <v>0.92795730142126776</v>
      </c>
      <c r="D52" s="306">
        <v>0.94648722229101712</v>
      </c>
      <c r="E52" s="306">
        <v>0.95562156858865355</v>
      </c>
      <c r="F52" s="306">
        <v>0.96709051377813937</v>
      </c>
      <c r="G52" s="306">
        <v>0.96549490568271867</v>
      </c>
    </row>
    <row r="53" spans="2:7" ht="12.75" customHeight="1" x14ac:dyDescent="0.2">
      <c r="B53" s="96" t="s">
        <v>94</v>
      </c>
      <c r="C53" s="335" t="s">
        <v>60</v>
      </c>
      <c r="D53" s="74" t="s">
        <v>60</v>
      </c>
      <c r="E53" s="74" t="s">
        <v>60</v>
      </c>
      <c r="F53" s="74" t="s">
        <v>60</v>
      </c>
      <c r="G53" s="306">
        <v>2.3961939833690393E-2</v>
      </c>
    </row>
    <row r="54" spans="2:7" ht="12.75" customHeight="1" thickBot="1" x14ac:dyDescent="0.25">
      <c r="B54" s="99" t="s">
        <v>66</v>
      </c>
      <c r="C54" s="308" t="s">
        <v>60</v>
      </c>
      <c r="D54" s="309" t="s">
        <v>60</v>
      </c>
      <c r="E54" s="307">
        <v>7.9817794202407102E-2</v>
      </c>
      <c r="F54" s="309" t="s">
        <v>60</v>
      </c>
      <c r="G54" s="307">
        <v>9.8203218608623799E-2</v>
      </c>
    </row>
    <row r="55" spans="2:7" ht="12.75" customHeight="1" thickTop="1" x14ac:dyDescent="0.2">
      <c r="B55" s="35" t="s">
        <v>95</v>
      </c>
      <c r="G55" s="27" t="s">
        <v>173</v>
      </c>
    </row>
    <row r="56" spans="2:7" ht="12.75" customHeight="1" x14ac:dyDescent="0.2">
      <c r="B56" s="35" t="s">
        <v>157</v>
      </c>
      <c r="C56" s="80"/>
      <c r="D56" s="80"/>
      <c r="F56" s="80"/>
    </row>
    <row r="57" spans="2:7" ht="12.75" customHeight="1" x14ac:dyDescent="0.2">
      <c r="B57" s="4" t="s">
        <v>54</v>
      </c>
      <c r="C57" s="80"/>
      <c r="D57" s="80"/>
      <c r="F57" s="80"/>
    </row>
    <row r="58" spans="2:7" ht="12.75" customHeight="1" x14ac:dyDescent="0.2">
      <c r="B58" s="14" t="s">
        <v>174</v>
      </c>
      <c r="C58" s="80"/>
      <c r="D58" s="80"/>
      <c r="F58" s="80"/>
    </row>
    <row r="59" spans="2:7" ht="12.75" customHeight="1" x14ac:dyDescent="0.2">
      <c r="B59" s="14"/>
      <c r="C59" s="80"/>
      <c r="D59" s="80"/>
      <c r="F59" s="80"/>
    </row>
    <row r="60" spans="2:7" ht="12.75" customHeight="1" x14ac:dyDescent="0.2">
      <c r="B60" s="83" t="s">
        <v>189</v>
      </c>
      <c r="C60" s="80"/>
      <c r="D60" s="80"/>
      <c r="E60" s="79"/>
      <c r="F60" s="79"/>
      <c r="G60" s="81"/>
    </row>
    <row r="61" spans="2:7" ht="12.75" customHeight="1" x14ac:dyDescent="0.2">
      <c r="B61" s="4" t="s">
        <v>12</v>
      </c>
      <c r="C61" s="5"/>
      <c r="D61" s="5"/>
      <c r="E61" s="79"/>
      <c r="F61" s="79"/>
      <c r="G61" s="79"/>
    </row>
    <row r="62" spans="2:7" ht="57" customHeight="1" x14ac:dyDescent="0.2">
      <c r="B62" s="326" t="s">
        <v>86</v>
      </c>
      <c r="C62" s="78" t="s">
        <v>79</v>
      </c>
      <c r="D62" s="86" t="s">
        <v>80</v>
      </c>
      <c r="E62" s="86" t="s">
        <v>81</v>
      </c>
      <c r="F62" s="86" t="s">
        <v>82</v>
      </c>
      <c r="G62" s="87" t="s">
        <v>83</v>
      </c>
    </row>
    <row r="63" spans="2:7" ht="12.75" customHeight="1" x14ac:dyDescent="0.2">
      <c r="B63" s="96" t="s">
        <v>87</v>
      </c>
      <c r="C63" s="335">
        <v>0.32565457673304798</v>
      </c>
      <c r="D63" s="74">
        <v>0.33231276640518898</v>
      </c>
      <c r="E63" s="74">
        <v>0.340462472290191</v>
      </c>
      <c r="F63" s="74">
        <v>0.44045020461245898</v>
      </c>
      <c r="G63" s="74">
        <v>0.42683231664626398</v>
      </c>
    </row>
    <row r="64" spans="2:7" ht="12.75" customHeight="1" x14ac:dyDescent="0.2">
      <c r="B64" s="96" t="s">
        <v>51</v>
      </c>
      <c r="C64" s="336">
        <v>0.86044220689107398</v>
      </c>
      <c r="D64" s="306">
        <v>0.89379700660197103</v>
      </c>
      <c r="E64" s="306">
        <v>0.87622015038464296</v>
      </c>
      <c r="F64" s="306">
        <v>0.91728997204348806</v>
      </c>
      <c r="G64" s="306">
        <v>0.91875562237991704</v>
      </c>
    </row>
    <row r="65" spans="2:7" ht="12.75" customHeight="1" x14ac:dyDescent="0.2">
      <c r="B65" s="109" t="s">
        <v>88</v>
      </c>
      <c r="C65" s="335" t="s">
        <v>60</v>
      </c>
      <c r="D65" s="74" t="s">
        <v>60</v>
      </c>
      <c r="E65" s="74" t="s">
        <v>60</v>
      </c>
      <c r="F65" s="74" t="s">
        <v>60</v>
      </c>
      <c r="G65" s="74" t="s">
        <v>60</v>
      </c>
    </row>
    <row r="66" spans="2:7" ht="12.75" customHeight="1" x14ac:dyDescent="0.2">
      <c r="B66" s="109" t="s">
        <v>90</v>
      </c>
      <c r="C66" s="336">
        <v>0.854094348890581</v>
      </c>
      <c r="D66" s="306">
        <v>0.86934252016131797</v>
      </c>
      <c r="E66" s="306">
        <v>0.872334517543354</v>
      </c>
      <c r="F66" s="306">
        <v>0.90984571822014404</v>
      </c>
      <c r="G66" s="306">
        <v>0.91580051073957003</v>
      </c>
    </row>
    <row r="67" spans="2:7" ht="12.75" customHeight="1" x14ac:dyDescent="0.2">
      <c r="B67" s="96" t="s">
        <v>91</v>
      </c>
      <c r="C67" s="335" t="s">
        <v>60</v>
      </c>
      <c r="D67" s="74" t="s">
        <v>60</v>
      </c>
      <c r="E67" s="74" t="s">
        <v>60</v>
      </c>
      <c r="F67" s="74" t="s">
        <v>60</v>
      </c>
      <c r="G67" s="306">
        <v>4.1457882784568099E-2</v>
      </c>
    </row>
    <row r="68" spans="2:7" ht="12.75" customHeight="1" x14ac:dyDescent="0.2">
      <c r="B68" s="96" t="s">
        <v>92</v>
      </c>
      <c r="C68" s="335" t="s">
        <v>60</v>
      </c>
      <c r="D68" s="74" t="s">
        <v>60</v>
      </c>
      <c r="E68" s="74" t="s">
        <v>60</v>
      </c>
      <c r="F68" s="74" t="s">
        <v>60</v>
      </c>
      <c r="G68" s="306">
        <v>8.0216513196453704E-2</v>
      </c>
    </row>
    <row r="69" spans="2:7" ht="12.75" customHeight="1" x14ac:dyDescent="0.2">
      <c r="B69" s="96" t="s">
        <v>41</v>
      </c>
      <c r="C69" s="335" t="s">
        <v>60</v>
      </c>
      <c r="D69" s="74" t="s">
        <v>60</v>
      </c>
      <c r="E69" s="74">
        <v>8.8126142300365695E-2</v>
      </c>
      <c r="F69" s="74" t="s">
        <v>60</v>
      </c>
      <c r="G69" s="306">
        <v>7.0732839089558103E-2</v>
      </c>
    </row>
    <row r="70" spans="2:7" ht="12.75" customHeight="1" x14ac:dyDescent="0.2">
      <c r="B70" s="96" t="s">
        <v>40</v>
      </c>
      <c r="C70" s="335" t="s">
        <v>60</v>
      </c>
      <c r="D70" s="74" t="s">
        <v>60</v>
      </c>
      <c r="E70" s="306">
        <v>0.165436071018388</v>
      </c>
      <c r="F70" s="306">
        <v>0.254442330948562</v>
      </c>
      <c r="G70" s="306">
        <v>0.34919055180041197</v>
      </c>
    </row>
    <row r="71" spans="2:7" ht="12.75" customHeight="1" x14ac:dyDescent="0.2">
      <c r="B71" s="96" t="s">
        <v>50</v>
      </c>
      <c r="C71" s="336">
        <v>0.64139849743189403</v>
      </c>
      <c r="D71" s="306">
        <v>0.79402131321886205</v>
      </c>
      <c r="E71" s="306">
        <v>0.90049074916716598</v>
      </c>
      <c r="F71" s="306">
        <v>0.95442641916621196</v>
      </c>
      <c r="G71" s="306">
        <v>0.97375271233300598</v>
      </c>
    </row>
    <row r="72" spans="2:7" ht="12.75" customHeight="1" x14ac:dyDescent="0.2">
      <c r="B72" s="109" t="s">
        <v>69</v>
      </c>
      <c r="C72" s="335">
        <v>0.24623353674610601</v>
      </c>
      <c r="D72" s="306">
        <v>0.27806108677027602</v>
      </c>
      <c r="E72" s="306">
        <v>0.369398910431604</v>
      </c>
      <c r="F72" s="306">
        <v>0.40235873949628298</v>
      </c>
      <c r="G72" s="306">
        <v>0.45817858828257402</v>
      </c>
    </row>
    <row r="73" spans="2:7" ht="12.75" customHeight="1" x14ac:dyDescent="0.2">
      <c r="B73" s="109" t="s">
        <v>93</v>
      </c>
      <c r="C73" s="335">
        <v>0.48838378975069502</v>
      </c>
      <c r="D73" s="306">
        <v>0.64990570604627496</v>
      </c>
      <c r="E73" s="306">
        <v>0.71393855917593996</v>
      </c>
      <c r="F73" s="306">
        <v>0.79808081062343506</v>
      </c>
      <c r="G73" s="306">
        <v>0.89167185185101605</v>
      </c>
    </row>
    <row r="74" spans="2:7" ht="12.75" customHeight="1" x14ac:dyDescent="0.2">
      <c r="B74" s="96" t="s">
        <v>44</v>
      </c>
      <c r="C74" s="335">
        <v>0.57301155495126299</v>
      </c>
      <c r="D74" s="74">
        <v>0.58914932767724404</v>
      </c>
      <c r="E74" s="74">
        <v>0.59759188555807297</v>
      </c>
      <c r="F74" s="74">
        <v>0.64926652105999205</v>
      </c>
      <c r="G74" s="74">
        <v>0.65196711991930201</v>
      </c>
    </row>
    <row r="75" spans="2:7" ht="12.75" customHeight="1" x14ac:dyDescent="0.2">
      <c r="B75" s="96" t="s">
        <v>49</v>
      </c>
      <c r="C75" s="336">
        <v>0.56912680895041001</v>
      </c>
      <c r="D75" s="306">
        <v>0.62792891688995001</v>
      </c>
      <c r="E75" s="306">
        <v>0.75276677717861495</v>
      </c>
      <c r="F75" s="306">
        <v>0.79952805828843998</v>
      </c>
      <c r="G75" s="306">
        <v>0.86645759449110105</v>
      </c>
    </row>
    <row r="76" spans="2:7" ht="12.75" customHeight="1" x14ac:dyDescent="0.2">
      <c r="B76" s="96" t="s">
        <v>38</v>
      </c>
      <c r="C76" s="335" t="s">
        <v>60</v>
      </c>
      <c r="D76" s="74" t="s">
        <v>60</v>
      </c>
      <c r="E76" s="74" t="s">
        <v>60</v>
      </c>
      <c r="F76" s="74" t="s">
        <v>60</v>
      </c>
      <c r="G76" s="74" t="s">
        <v>60</v>
      </c>
    </row>
    <row r="77" spans="2:7" ht="12.75" customHeight="1" x14ac:dyDescent="0.2">
      <c r="B77" s="96" t="s">
        <v>42</v>
      </c>
      <c r="C77" s="335" t="s">
        <v>60</v>
      </c>
      <c r="D77" s="306">
        <v>0.264048554500385</v>
      </c>
      <c r="E77" s="306">
        <v>0.33095459841368202</v>
      </c>
      <c r="F77" s="306">
        <v>0.44618158624322002</v>
      </c>
      <c r="G77" s="306">
        <v>0.52752358118522502</v>
      </c>
    </row>
    <row r="78" spans="2:7" ht="12.75" customHeight="1" x14ac:dyDescent="0.2">
      <c r="B78" s="96" t="s">
        <v>70</v>
      </c>
      <c r="C78" s="335" t="s">
        <v>60</v>
      </c>
      <c r="D78" s="74" t="s">
        <v>60</v>
      </c>
      <c r="E78" s="74" t="s">
        <v>60</v>
      </c>
      <c r="F78" s="74" t="s">
        <v>60</v>
      </c>
      <c r="G78" s="74" t="s">
        <v>60</v>
      </c>
    </row>
    <row r="79" spans="2:7" ht="12.75" customHeight="1" x14ac:dyDescent="0.2">
      <c r="B79" s="96" t="s">
        <v>36</v>
      </c>
      <c r="C79" s="335" t="s">
        <v>60</v>
      </c>
      <c r="D79" s="74" t="s">
        <v>60</v>
      </c>
      <c r="E79" s="74" t="s">
        <v>60</v>
      </c>
      <c r="F79" s="74" t="s">
        <v>60</v>
      </c>
      <c r="G79" s="74" t="s">
        <v>60</v>
      </c>
    </row>
    <row r="80" spans="2:7" ht="12.75" customHeight="1" x14ac:dyDescent="0.2">
      <c r="B80" s="96" t="s">
        <v>52</v>
      </c>
      <c r="C80" s="336">
        <v>0.89892062808603501</v>
      </c>
      <c r="D80" s="306">
        <v>0.95321855120174104</v>
      </c>
      <c r="E80" s="306">
        <v>0.97884810317857696</v>
      </c>
      <c r="F80" s="306">
        <v>0.99228723825772802</v>
      </c>
      <c r="G80" s="306">
        <v>0.99437531756654995</v>
      </c>
    </row>
    <row r="81" spans="2:7" ht="12.75" customHeight="1" x14ac:dyDescent="0.2">
      <c r="B81" s="96" t="s">
        <v>94</v>
      </c>
      <c r="C81" s="335" t="s">
        <v>60</v>
      </c>
      <c r="D81" s="74" t="s">
        <v>60</v>
      </c>
      <c r="E81" s="74" t="s">
        <v>60</v>
      </c>
      <c r="F81" s="74" t="s">
        <v>60</v>
      </c>
      <c r="G81" s="74" t="s">
        <v>60</v>
      </c>
    </row>
    <row r="82" spans="2:7" ht="12.75" customHeight="1" thickBot="1" x14ac:dyDescent="0.25">
      <c r="B82" s="99" t="s">
        <v>66</v>
      </c>
      <c r="C82" s="308" t="s">
        <v>60</v>
      </c>
      <c r="D82" s="309" t="s">
        <v>60</v>
      </c>
      <c r="E82" s="309" t="s">
        <v>60</v>
      </c>
      <c r="F82" s="309">
        <v>0.11768565517315401</v>
      </c>
      <c r="G82" s="309">
        <v>0.14843794817723399</v>
      </c>
    </row>
    <row r="83" spans="2:7" ht="12.75" customHeight="1" thickTop="1" x14ac:dyDescent="0.2">
      <c r="B83" s="35" t="s">
        <v>95</v>
      </c>
      <c r="G83" s="27" t="s">
        <v>173</v>
      </c>
    </row>
  </sheetData>
  <mergeCells count="2">
    <mergeCell ref="C33:G33"/>
    <mergeCell ref="C4:G4"/>
  </mergeCells>
  <phoneticPr fontId="12" type="noConversion"/>
  <conditionalFormatting sqref="C15">
    <cfRule type="expression" dxfId="158" priority="1" stopIfTrue="1">
      <formula>OR($I20="f",$I20="g")</formula>
    </cfRule>
  </conditionalFormatting>
  <conditionalFormatting sqref="C20">
    <cfRule type="expression" dxfId="157" priority="4" stopIfTrue="1">
      <formula>OR($I25="f",$I25="g")</formula>
    </cfRule>
  </conditionalFormatting>
  <conditionalFormatting sqref="C44">
    <cfRule type="expression" dxfId="156" priority="17" stopIfTrue="1">
      <formula>OR($I49="f",$I49="g")</formula>
    </cfRule>
  </conditionalFormatting>
  <conditionalFormatting sqref="C49">
    <cfRule type="expression" dxfId="155" priority="15" stopIfTrue="1">
      <formula>OR($I54="f",$I54="g")</formula>
    </cfRule>
  </conditionalFormatting>
  <conditionalFormatting sqref="C72:C74">
    <cfRule type="expression" dxfId="154" priority="28" stopIfTrue="1">
      <formula>OR($I77="f",$I77="g")</formula>
    </cfRule>
  </conditionalFormatting>
  <conditionalFormatting sqref="C76:C79">
    <cfRule type="expression" dxfId="153" priority="27" stopIfTrue="1">
      <formula>OR($I81="f",$I81="g")</formula>
    </cfRule>
  </conditionalFormatting>
  <conditionalFormatting sqref="C13:D13">
    <cfRule type="expression" dxfId="152" priority="6" stopIfTrue="1">
      <formula>OR($I18="f",$I18="g")</formula>
    </cfRule>
  </conditionalFormatting>
  <conditionalFormatting sqref="C42:D42">
    <cfRule type="expression" dxfId="151" priority="18" stopIfTrue="1">
      <formula>OR($I47="f",$I47="g")</formula>
    </cfRule>
  </conditionalFormatting>
  <conditionalFormatting sqref="C54:D54">
    <cfRule type="expression" dxfId="150" priority="11" stopIfTrue="1">
      <formula>OR($I59="f",$I59="g")</formula>
    </cfRule>
  </conditionalFormatting>
  <conditionalFormatting sqref="C70:D70">
    <cfRule type="expression" dxfId="149" priority="29" stopIfTrue="1">
      <formula>OR($I75="f",$I75="g")</formula>
    </cfRule>
  </conditionalFormatting>
  <conditionalFormatting sqref="C8:F8">
    <cfRule type="expression" dxfId="148" priority="8" stopIfTrue="1">
      <formula>OR($I13="f",$I13="g")</formula>
    </cfRule>
  </conditionalFormatting>
  <conditionalFormatting sqref="C10:F12">
    <cfRule type="expression" dxfId="147" priority="7" stopIfTrue="1">
      <formula>OR($I15="f",$I15="g")</formula>
    </cfRule>
  </conditionalFormatting>
  <conditionalFormatting sqref="C19:F19">
    <cfRule type="expression" dxfId="146" priority="5" stopIfTrue="1">
      <formula>OR($I24="f",$I24="g")</formula>
    </cfRule>
  </conditionalFormatting>
  <conditionalFormatting sqref="C21:F22">
    <cfRule type="expression" dxfId="145" priority="3" stopIfTrue="1">
      <formula>OR($I26="f",$I26="g")</formula>
    </cfRule>
  </conditionalFormatting>
  <conditionalFormatting sqref="C24:F25">
    <cfRule type="expression" dxfId="144" priority="2" stopIfTrue="1">
      <formula>OR($I29="f",$I29="g")</formula>
    </cfRule>
  </conditionalFormatting>
  <conditionalFormatting sqref="C39:F41">
    <cfRule type="expression" dxfId="143" priority="19" stopIfTrue="1">
      <formula>OR($I44="f",$I44="g")</formula>
    </cfRule>
  </conditionalFormatting>
  <conditionalFormatting sqref="C48:F48">
    <cfRule type="expression" dxfId="142" priority="16" stopIfTrue="1">
      <formula>OR($I53="f",$I53="g")</formula>
    </cfRule>
  </conditionalFormatting>
  <conditionalFormatting sqref="C53:F53">
    <cfRule type="expression" dxfId="141" priority="13" stopIfTrue="1">
      <formula>OR($I58="f",$I58="g")</formula>
    </cfRule>
  </conditionalFormatting>
  <conditionalFormatting sqref="C67:F69">
    <cfRule type="expression" dxfId="140" priority="30" stopIfTrue="1">
      <formula>OR($I72="f",$I72="g")</formula>
    </cfRule>
  </conditionalFormatting>
  <conditionalFormatting sqref="C6:G6">
    <cfRule type="expression" dxfId="139" priority="9" stopIfTrue="1">
      <formula>OR($I11="f",$I11="g")</formula>
    </cfRule>
  </conditionalFormatting>
  <conditionalFormatting sqref="C35:G35">
    <cfRule type="expression" dxfId="138" priority="21" stopIfTrue="1">
      <formula>OR($I40="f",$I40="g")</formula>
    </cfRule>
  </conditionalFormatting>
  <conditionalFormatting sqref="C37:G37">
    <cfRule type="expression" dxfId="137" priority="20" stopIfTrue="1">
      <formula>OR($I42="f",$I42="g")</formula>
    </cfRule>
  </conditionalFormatting>
  <conditionalFormatting sqref="C50:G51">
    <cfRule type="expression" dxfId="136" priority="14" stopIfTrue="1">
      <formula>OR($I55="f",$I55="g")</formula>
    </cfRule>
  </conditionalFormatting>
  <conditionalFormatting sqref="C63:G63">
    <cfRule type="expression" dxfId="135" priority="32" stopIfTrue="1">
      <formula>OR($I68="f",$I68="g")</formula>
    </cfRule>
  </conditionalFormatting>
  <conditionalFormatting sqref="C64:G64">
    <cfRule type="cellIs" dxfId="134" priority="49" operator="equal">
      <formula>"g"</formula>
    </cfRule>
    <cfRule type="cellIs" dxfId="133" priority="50" operator="equal">
      <formula>"f"</formula>
    </cfRule>
  </conditionalFormatting>
  <conditionalFormatting sqref="C65:G65">
    <cfRule type="expression" dxfId="132" priority="31" stopIfTrue="1">
      <formula>OR($I70="f",$I70="g")</formula>
    </cfRule>
  </conditionalFormatting>
  <conditionalFormatting sqref="C66:G66">
    <cfRule type="cellIs" dxfId="131" priority="47" operator="equal">
      <formula>"g"</formula>
    </cfRule>
    <cfRule type="cellIs" dxfId="130" priority="48" operator="equal">
      <formula>"f"</formula>
    </cfRule>
  </conditionalFormatting>
  <conditionalFormatting sqref="C71:G71">
    <cfRule type="cellIs" dxfId="129" priority="41" operator="equal">
      <formula>"g"</formula>
    </cfRule>
    <cfRule type="cellIs" dxfId="128" priority="42" operator="equal">
      <formula>"f"</formula>
    </cfRule>
  </conditionalFormatting>
  <conditionalFormatting sqref="C75:G75">
    <cfRule type="cellIs" dxfId="127" priority="37" operator="equal">
      <formula>"g"</formula>
    </cfRule>
    <cfRule type="cellIs" dxfId="126" priority="38" operator="equal">
      <formula>"f"</formula>
    </cfRule>
  </conditionalFormatting>
  <conditionalFormatting sqref="C80:G80">
    <cfRule type="cellIs" dxfId="125" priority="35" operator="equal">
      <formula>"g"</formula>
    </cfRule>
    <cfRule type="cellIs" dxfId="124" priority="36" operator="equal">
      <formula>"f"</formula>
    </cfRule>
  </conditionalFormatting>
  <conditionalFormatting sqref="C81:G82">
    <cfRule type="expression" dxfId="123" priority="26" stopIfTrue="1">
      <formula>OR($I86="f",$I86="g")</formula>
    </cfRule>
  </conditionalFormatting>
  <conditionalFormatting sqref="D72:G73">
    <cfRule type="cellIs" dxfId="122" priority="39" operator="equal">
      <formula>"g"</formula>
    </cfRule>
    <cfRule type="cellIs" dxfId="121" priority="40" operator="equal">
      <formula>"f"</formula>
    </cfRule>
  </conditionalFormatting>
  <conditionalFormatting sqref="D74:G74">
    <cfRule type="expression" dxfId="120" priority="24" stopIfTrue="1">
      <formula>OR($I79="f",$I79="g")</formula>
    </cfRule>
  </conditionalFormatting>
  <conditionalFormatting sqref="D76:G76">
    <cfRule type="expression" dxfId="119" priority="25" stopIfTrue="1">
      <formula>OR($I81="f",$I81="g")</formula>
    </cfRule>
  </conditionalFormatting>
  <conditionalFormatting sqref="D77:G77">
    <cfRule type="cellIs" dxfId="118" priority="33" operator="equal">
      <formula>"g"</formula>
    </cfRule>
    <cfRule type="cellIs" dxfId="117" priority="34" operator="equal">
      <formula>"f"</formula>
    </cfRule>
  </conditionalFormatting>
  <conditionalFormatting sqref="D78:G79">
    <cfRule type="expression" dxfId="116" priority="23" stopIfTrue="1">
      <formula>OR($I83="f",$I83="g")</formula>
    </cfRule>
  </conditionalFormatting>
  <conditionalFormatting sqref="E60:G61">
    <cfRule type="expression" dxfId="115" priority="180" stopIfTrue="1">
      <formula>OR(#REF!="f",#REF!="g")</formula>
    </cfRule>
  </conditionalFormatting>
  <conditionalFormatting sqref="E70:G70">
    <cfRule type="cellIs" dxfId="114" priority="43" operator="equal">
      <formula>"g"</formula>
    </cfRule>
    <cfRule type="cellIs" dxfId="113" priority="44" operator="equal">
      <formula>"f"</formula>
    </cfRule>
  </conditionalFormatting>
  <conditionalFormatting sqref="F54">
    <cfRule type="expression" dxfId="112" priority="10" stopIfTrue="1">
      <formula>OR($I59="f",$I59="g")</formula>
    </cfRule>
  </conditionalFormatting>
  <conditionalFormatting sqref="G67:G69">
    <cfRule type="cellIs" dxfId="111" priority="46" operator="equal">
      <formula>"f"</formula>
    </cfRule>
    <cfRule type="cellIs" dxfId="110" priority="45" operator="equal">
      <formula>"g"</formula>
    </cfRule>
  </conditionalFormatting>
  <hyperlinks>
    <hyperlink ref="B1" location="'Titel'!A1" display="page des titres" xr:uid="{00000000-0004-0000-0500-000000000000}"/>
  </hyperlinks>
  <pageMargins left="0" right="0" top="0" bottom="0.62992125984251968" header="0.23622047244094491" footer="1.6141732283464567"/>
  <pageSetup paperSize="9" fitToHeight="4" orientation="landscape" r:id="rId1"/>
  <rowBreaks count="2" manualBreakCount="2">
    <brk id="29" max="16383" man="1"/>
    <brk id="5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G89"/>
  <sheetViews>
    <sheetView zoomScaleNormal="100" zoomScaleSheetLayoutView="100" workbookViewId="0">
      <selection activeCell="B2" sqref="B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46.83203125" style="2" customWidth="1"/>
    <col min="3" max="7" width="14.83203125" style="2" customWidth="1"/>
    <col min="8" max="16384" width="13.33203125" style="2"/>
  </cols>
  <sheetData>
    <row r="1" spans="2:7" ht="12.75" customHeight="1" x14ac:dyDescent="0.2">
      <c r="B1" s="21" t="s">
        <v>11</v>
      </c>
    </row>
    <row r="2" spans="2:7" ht="12.75" customHeight="1" x14ac:dyDescent="0.2">
      <c r="B2" s="277" t="s">
        <v>200</v>
      </c>
      <c r="C2" s="7"/>
      <c r="D2" s="7"/>
      <c r="E2" s="7"/>
      <c r="F2" s="7"/>
    </row>
    <row r="3" spans="2:7" ht="12.75" customHeight="1" x14ac:dyDescent="0.2">
      <c r="B3" s="20" t="s">
        <v>103</v>
      </c>
      <c r="C3" s="7"/>
      <c r="D3" s="7"/>
      <c r="E3" s="7"/>
      <c r="F3" s="7"/>
    </row>
    <row r="4" spans="2:7" ht="21" customHeight="1" x14ac:dyDescent="0.2">
      <c r="B4" s="305"/>
      <c r="C4" s="374" t="s">
        <v>104</v>
      </c>
      <c r="D4" s="375"/>
      <c r="E4" s="375"/>
      <c r="F4" s="375"/>
      <c r="G4" s="376"/>
    </row>
    <row r="5" spans="2:7" ht="32.25" customHeight="1" x14ac:dyDescent="0.2">
      <c r="B5" s="338" t="s">
        <v>86</v>
      </c>
      <c r="C5" s="77" t="s">
        <v>105</v>
      </c>
      <c r="D5" s="77" t="s">
        <v>106</v>
      </c>
      <c r="E5" s="77" t="s">
        <v>107</v>
      </c>
      <c r="F5" s="77" t="s">
        <v>108</v>
      </c>
      <c r="G5" s="87" t="s">
        <v>109</v>
      </c>
    </row>
    <row r="6" spans="2:7" ht="12.75" customHeight="1" x14ac:dyDescent="0.2">
      <c r="B6" s="96" t="s">
        <v>87</v>
      </c>
      <c r="C6" s="336">
        <v>0.33230575577361748</v>
      </c>
      <c r="D6" s="306">
        <v>0.4083995715745864</v>
      </c>
      <c r="E6" s="306">
        <v>0.30892515198594822</v>
      </c>
      <c r="F6" s="306">
        <v>0.37269380682519582</v>
      </c>
      <c r="G6" s="306" t="s">
        <v>60</v>
      </c>
    </row>
    <row r="7" spans="2:7" ht="12.75" customHeight="1" x14ac:dyDescent="0.2">
      <c r="B7" s="96" t="s">
        <v>51</v>
      </c>
      <c r="C7" s="336">
        <v>0.83304253014327612</v>
      </c>
      <c r="D7" s="306">
        <v>0.90104225835100704</v>
      </c>
      <c r="E7" s="306">
        <v>0.89541339597971525</v>
      </c>
      <c r="F7" s="306">
        <v>0.85398023477426133</v>
      </c>
      <c r="G7" s="306">
        <v>0.85748561249617161</v>
      </c>
    </row>
    <row r="8" spans="2:7" ht="12.75" customHeight="1" x14ac:dyDescent="0.2">
      <c r="B8" s="105" t="s">
        <v>88</v>
      </c>
      <c r="C8" s="336" t="s">
        <v>60</v>
      </c>
      <c r="D8" s="306" t="s">
        <v>60</v>
      </c>
      <c r="E8" s="306" t="s">
        <v>60</v>
      </c>
      <c r="F8" s="306" t="s">
        <v>60</v>
      </c>
      <c r="G8" s="306" t="s">
        <v>60</v>
      </c>
    </row>
    <row r="9" spans="2:7" ht="12.75" customHeight="1" x14ac:dyDescent="0.2">
      <c r="B9" s="105" t="s">
        <v>90</v>
      </c>
      <c r="C9" s="336">
        <v>0.82574121711571502</v>
      </c>
      <c r="D9" s="306">
        <v>0.89568544711432663</v>
      </c>
      <c r="E9" s="306">
        <v>0.89254202323860532</v>
      </c>
      <c r="F9" s="306">
        <v>0.85398023477426133</v>
      </c>
      <c r="G9" s="306">
        <v>0.85748561249617161</v>
      </c>
    </row>
    <row r="10" spans="2:7" ht="12.75" customHeight="1" x14ac:dyDescent="0.2">
      <c r="B10" s="96" t="s">
        <v>91</v>
      </c>
      <c r="C10" s="336">
        <v>2.5636382566370169E-2</v>
      </c>
      <c r="D10" s="306">
        <v>4.8231434943322271E-2</v>
      </c>
      <c r="E10" s="306" t="s">
        <v>60</v>
      </c>
      <c r="F10" s="306" t="s">
        <v>60</v>
      </c>
      <c r="G10" s="306" t="s">
        <v>60</v>
      </c>
    </row>
    <row r="11" spans="2:7" ht="12.75" customHeight="1" x14ac:dyDescent="0.2">
      <c r="B11" s="96" t="s">
        <v>92</v>
      </c>
      <c r="C11" s="336">
        <v>2.595778018875047E-2</v>
      </c>
      <c r="D11" s="306">
        <v>3.7527147038627431E-2</v>
      </c>
      <c r="E11" s="306" t="s">
        <v>60</v>
      </c>
      <c r="F11" s="306" t="s">
        <v>60</v>
      </c>
      <c r="G11" s="306" t="s">
        <v>60</v>
      </c>
    </row>
    <row r="12" spans="2:7" ht="12.75" customHeight="1" x14ac:dyDescent="0.2">
      <c r="B12" s="96" t="s">
        <v>41</v>
      </c>
      <c r="C12" s="336">
        <v>5.0673131387146395E-2</v>
      </c>
      <c r="D12" s="306">
        <v>6.4849218375486364E-2</v>
      </c>
      <c r="E12" s="306" t="s">
        <v>60</v>
      </c>
      <c r="F12" s="306" t="s">
        <v>60</v>
      </c>
      <c r="G12" s="306" t="s">
        <v>60</v>
      </c>
    </row>
    <row r="13" spans="2:7" ht="12.75" customHeight="1" x14ac:dyDescent="0.2">
      <c r="B13" s="96" t="s">
        <v>40</v>
      </c>
      <c r="C13" s="336">
        <v>0.13805506818228375</v>
      </c>
      <c r="D13" s="306">
        <v>0.19312892433319315</v>
      </c>
      <c r="E13" s="306">
        <v>0.4958763306789622</v>
      </c>
      <c r="F13" s="306">
        <v>0.53227116347289993</v>
      </c>
      <c r="G13" s="306">
        <v>0.58663432859743381</v>
      </c>
    </row>
    <row r="14" spans="2:7" ht="12.75" customHeight="1" x14ac:dyDescent="0.2">
      <c r="B14" s="96" t="s">
        <v>50</v>
      </c>
      <c r="C14" s="336">
        <v>0.81915267881642295</v>
      </c>
      <c r="D14" s="306">
        <v>0.92884248074709852</v>
      </c>
      <c r="E14" s="306">
        <v>0.95035297801077223</v>
      </c>
      <c r="F14" s="306">
        <v>0.91795027629266412</v>
      </c>
      <c r="G14" s="306">
        <v>0.96934938339413157</v>
      </c>
    </row>
    <row r="15" spans="2:7" ht="12.75" customHeight="1" x14ac:dyDescent="0.2">
      <c r="B15" s="105" t="s">
        <v>69</v>
      </c>
      <c r="C15" s="336">
        <v>0.25864138924484487</v>
      </c>
      <c r="D15" s="306">
        <v>0.44234352859961329</v>
      </c>
      <c r="E15" s="306">
        <v>0.38674627368280745</v>
      </c>
      <c r="F15" s="306">
        <v>0.43456161948012945</v>
      </c>
      <c r="G15" s="306">
        <v>0.49624270088338979</v>
      </c>
    </row>
    <row r="16" spans="2:7" ht="12.75" customHeight="1" x14ac:dyDescent="0.2">
      <c r="B16" s="105" t="s">
        <v>93</v>
      </c>
      <c r="C16" s="336">
        <v>0.69267032194548261</v>
      </c>
      <c r="D16" s="306">
        <v>0.78196842396469302</v>
      </c>
      <c r="E16" s="306">
        <v>0.88836523180846527</v>
      </c>
      <c r="F16" s="306">
        <v>0.8697090127644993</v>
      </c>
      <c r="G16" s="306">
        <v>0.88379143559505957</v>
      </c>
    </row>
    <row r="17" spans="2:7" ht="12.75" customHeight="1" x14ac:dyDescent="0.2">
      <c r="B17" s="96" t="s">
        <v>44</v>
      </c>
      <c r="C17" s="336">
        <v>0.53165806016999417</v>
      </c>
      <c r="D17" s="306">
        <v>0.63502614997471318</v>
      </c>
      <c r="E17" s="306">
        <v>0.67173454640311747</v>
      </c>
      <c r="F17" s="306">
        <v>0.66165433481865399</v>
      </c>
      <c r="G17" s="306">
        <v>0.63865015899125632</v>
      </c>
    </row>
    <row r="18" spans="2:7" ht="12.75" customHeight="1" x14ac:dyDescent="0.2">
      <c r="B18" s="96" t="s">
        <v>49</v>
      </c>
      <c r="C18" s="336">
        <v>0.60514169838532805</v>
      </c>
      <c r="D18" s="306">
        <v>0.82394904313432404</v>
      </c>
      <c r="E18" s="306">
        <v>0.82005593718655967</v>
      </c>
      <c r="F18" s="306">
        <v>0.86653510660705158</v>
      </c>
      <c r="G18" s="306">
        <v>0.94503572498791177</v>
      </c>
    </row>
    <row r="19" spans="2:7" ht="12.75" customHeight="1" x14ac:dyDescent="0.2">
      <c r="B19" s="96" t="s">
        <v>38</v>
      </c>
      <c r="C19" s="336">
        <v>3.7318469246861205E-2</v>
      </c>
      <c r="D19" s="306">
        <v>5.7397292905285092E-2</v>
      </c>
      <c r="E19" s="306" t="s">
        <v>60</v>
      </c>
      <c r="F19" s="306" t="s">
        <v>60</v>
      </c>
      <c r="G19" s="306" t="s">
        <v>60</v>
      </c>
    </row>
    <row r="20" spans="2:7" ht="12.75" customHeight="1" x14ac:dyDescent="0.2">
      <c r="B20" s="96" t="s">
        <v>42</v>
      </c>
      <c r="C20" s="336">
        <v>0.17793131312774643</v>
      </c>
      <c r="D20" s="306">
        <v>0.34144942497320208</v>
      </c>
      <c r="E20" s="306">
        <v>0.3264517912904179</v>
      </c>
      <c r="F20" s="306">
        <v>0.35235837709755197</v>
      </c>
      <c r="G20" s="306">
        <v>0.43952128506384563</v>
      </c>
    </row>
    <row r="21" spans="2:7" ht="12.75" customHeight="1" x14ac:dyDescent="0.2">
      <c r="B21" s="96" t="s">
        <v>70</v>
      </c>
      <c r="C21" s="336"/>
      <c r="D21" s="306"/>
      <c r="E21" s="306"/>
      <c r="F21" s="306"/>
      <c r="G21" s="306"/>
    </row>
    <row r="22" spans="2:7" ht="12.75" customHeight="1" x14ac:dyDescent="0.2">
      <c r="B22" s="96" t="s">
        <v>36</v>
      </c>
      <c r="C22" s="336" t="s">
        <v>60</v>
      </c>
      <c r="D22" s="306" t="s">
        <v>60</v>
      </c>
      <c r="E22" s="306" t="s">
        <v>60</v>
      </c>
      <c r="F22" s="306" t="s">
        <v>60</v>
      </c>
      <c r="G22" s="306" t="s">
        <v>60</v>
      </c>
    </row>
    <row r="23" spans="2:7" ht="12.75" customHeight="1" x14ac:dyDescent="0.2">
      <c r="B23" s="96" t="s">
        <v>52</v>
      </c>
      <c r="C23" s="336">
        <v>0.9483202035667182</v>
      </c>
      <c r="D23" s="306">
        <v>0.971680595261041</v>
      </c>
      <c r="E23" s="306">
        <v>0.97662925284853919</v>
      </c>
      <c r="F23" s="306">
        <v>0.95153149489981692</v>
      </c>
      <c r="G23" s="306">
        <v>0.96934938339413157</v>
      </c>
    </row>
    <row r="24" spans="2:7" ht="12.75" customHeight="1" x14ac:dyDescent="0.2">
      <c r="B24" s="96" t="s">
        <v>94</v>
      </c>
      <c r="C24" s="336">
        <v>2.8486291883718644E-2</v>
      </c>
      <c r="D24" s="306">
        <v>3.8015471262900585E-2</v>
      </c>
      <c r="E24" s="306" t="s">
        <v>60</v>
      </c>
      <c r="F24" s="306" t="s">
        <v>60</v>
      </c>
      <c r="G24" s="306" t="s">
        <v>60</v>
      </c>
    </row>
    <row r="25" spans="2:7" ht="12.75" customHeight="1" thickBot="1" x14ac:dyDescent="0.25">
      <c r="B25" s="99" t="s">
        <v>66</v>
      </c>
      <c r="C25" s="325">
        <v>4.4010372264253611E-2</v>
      </c>
      <c r="D25" s="307">
        <v>7.8213311748305384E-2</v>
      </c>
      <c r="E25" s="307" t="s">
        <v>60</v>
      </c>
      <c r="F25" s="307">
        <v>0.11811469866833547</v>
      </c>
      <c r="G25" s="307" t="s">
        <v>60</v>
      </c>
    </row>
    <row r="26" spans="2:7" ht="12.75" customHeight="1" thickTop="1" x14ac:dyDescent="0.2">
      <c r="B26" s="35" t="s">
        <v>95</v>
      </c>
      <c r="C26" s="80"/>
      <c r="D26" s="80"/>
      <c r="F26" s="80"/>
      <c r="G26" s="27" t="s">
        <v>195</v>
      </c>
    </row>
    <row r="27" spans="2:7" ht="12.75" customHeight="1" x14ac:dyDescent="0.2">
      <c r="B27" s="35" t="s">
        <v>158</v>
      </c>
      <c r="C27" s="80"/>
      <c r="D27" s="80"/>
      <c r="E27" s="80"/>
      <c r="F27" s="80"/>
    </row>
    <row r="28" spans="2:7" ht="12.75" customHeight="1" x14ac:dyDescent="0.2">
      <c r="B28" s="4" t="s">
        <v>54</v>
      </c>
      <c r="C28" s="5"/>
      <c r="D28" s="5"/>
      <c r="E28" s="5"/>
      <c r="F28" s="5"/>
      <c r="G28" s="18"/>
    </row>
    <row r="29" spans="2:7" ht="12.75" customHeight="1" x14ac:dyDescent="0.2">
      <c r="B29" s="14" t="s">
        <v>196</v>
      </c>
    </row>
    <row r="32" spans="2:7" ht="12.75" customHeight="1" x14ac:dyDescent="0.2">
      <c r="B32" s="277" t="s">
        <v>177</v>
      </c>
      <c r="C32" s="7"/>
      <c r="D32" s="7"/>
      <c r="E32" s="7"/>
      <c r="F32" s="7"/>
    </row>
    <row r="33" spans="2:7" ht="12.75" customHeight="1" x14ac:dyDescent="0.2">
      <c r="B33" s="20" t="s">
        <v>103</v>
      </c>
      <c r="C33" s="7"/>
      <c r="D33" s="7"/>
      <c r="E33" s="7"/>
      <c r="F33" s="7"/>
    </row>
    <row r="34" spans="2:7" ht="21" customHeight="1" x14ac:dyDescent="0.2">
      <c r="B34" s="305"/>
      <c r="C34" s="374" t="s">
        <v>104</v>
      </c>
      <c r="D34" s="375"/>
      <c r="E34" s="375"/>
      <c r="F34" s="375"/>
      <c r="G34" s="376"/>
    </row>
    <row r="35" spans="2:7" ht="32.25" customHeight="1" x14ac:dyDescent="0.2">
      <c r="B35" s="338" t="s">
        <v>86</v>
      </c>
      <c r="C35" s="77" t="s">
        <v>105</v>
      </c>
      <c r="D35" s="77" t="s">
        <v>106</v>
      </c>
      <c r="E35" s="77" t="s">
        <v>107</v>
      </c>
      <c r="F35" s="77" t="s">
        <v>108</v>
      </c>
      <c r="G35" s="87" t="s">
        <v>109</v>
      </c>
    </row>
    <row r="36" spans="2:7" ht="12.75" customHeight="1" x14ac:dyDescent="0.2">
      <c r="B36" s="96" t="s">
        <v>87</v>
      </c>
      <c r="C36" s="336">
        <v>0.32108216102805887</v>
      </c>
      <c r="D36" s="306">
        <v>0.37420481509281767</v>
      </c>
      <c r="E36" s="306">
        <v>0.28349455515693217</v>
      </c>
      <c r="F36" s="306">
        <v>0.30102436351051132</v>
      </c>
      <c r="G36" s="306">
        <v>0.35082846151276664</v>
      </c>
    </row>
    <row r="37" spans="2:7" ht="12.75" customHeight="1" x14ac:dyDescent="0.2">
      <c r="B37" s="96" t="s">
        <v>51</v>
      </c>
      <c r="C37" s="336">
        <v>0.8212879305851325</v>
      </c>
      <c r="D37" s="306">
        <v>0.89862866315509049</v>
      </c>
      <c r="E37" s="306">
        <v>0.89686840955212488</v>
      </c>
      <c r="F37" s="306">
        <v>0.90868431091193924</v>
      </c>
      <c r="G37" s="306">
        <v>0.89202375258895661</v>
      </c>
    </row>
    <row r="38" spans="2:7" ht="12.75" customHeight="1" x14ac:dyDescent="0.2">
      <c r="B38" s="105" t="s">
        <v>88</v>
      </c>
      <c r="C38" s="336" t="s">
        <v>60</v>
      </c>
      <c r="D38" s="306" t="s">
        <v>60</v>
      </c>
      <c r="E38" s="306" t="s">
        <v>60</v>
      </c>
      <c r="F38" s="306" t="s">
        <v>60</v>
      </c>
      <c r="G38" s="306" t="s">
        <v>60</v>
      </c>
    </row>
    <row r="39" spans="2:7" ht="12.75" customHeight="1" x14ac:dyDescent="0.2">
      <c r="B39" s="105" t="s">
        <v>90</v>
      </c>
      <c r="C39" s="336">
        <v>0.81532499792048874</v>
      </c>
      <c r="D39" s="306">
        <v>0.89446121927385747</v>
      </c>
      <c r="E39" s="306">
        <v>0.89686840955212488</v>
      </c>
      <c r="F39" s="306">
        <v>0.90868431091193924</v>
      </c>
      <c r="G39" s="306">
        <v>0.89202375258895661</v>
      </c>
    </row>
    <row r="40" spans="2:7" ht="12.75" customHeight="1" x14ac:dyDescent="0.2">
      <c r="B40" s="96" t="s">
        <v>91</v>
      </c>
      <c r="C40" s="336">
        <v>2.22162868478794E-2</v>
      </c>
      <c r="D40" s="306">
        <v>3.8410043615959302E-2</v>
      </c>
      <c r="E40" s="306" t="s">
        <v>60</v>
      </c>
      <c r="F40" s="306" t="s">
        <v>60</v>
      </c>
      <c r="G40" s="306" t="s">
        <v>60</v>
      </c>
    </row>
    <row r="41" spans="2:7" ht="12.75" customHeight="1" x14ac:dyDescent="0.2">
      <c r="B41" s="96" t="s">
        <v>92</v>
      </c>
      <c r="C41" s="336" t="s">
        <v>60</v>
      </c>
      <c r="D41" s="306" t="s">
        <v>60</v>
      </c>
      <c r="E41" s="306" t="s">
        <v>60</v>
      </c>
      <c r="F41" s="306" t="s">
        <v>60</v>
      </c>
      <c r="G41" s="306" t="s">
        <v>60</v>
      </c>
    </row>
    <row r="42" spans="2:7" ht="12.75" customHeight="1" x14ac:dyDescent="0.2">
      <c r="B42" s="96" t="s">
        <v>41</v>
      </c>
      <c r="C42" s="336">
        <v>2.3437120769785776E-2</v>
      </c>
      <c r="D42" s="306">
        <v>5.3023452613998719E-2</v>
      </c>
      <c r="E42" s="306" t="s">
        <v>60</v>
      </c>
      <c r="F42" s="306" t="s">
        <v>60</v>
      </c>
      <c r="G42" s="306" t="s">
        <v>60</v>
      </c>
    </row>
    <row r="43" spans="2:7" ht="12.75" customHeight="1" x14ac:dyDescent="0.2">
      <c r="B43" s="96" t="s">
        <v>40</v>
      </c>
      <c r="C43" s="336">
        <v>9.6228269949181031E-2</v>
      </c>
      <c r="D43" s="306">
        <v>0.16265055902719044</v>
      </c>
      <c r="E43" s="306">
        <v>0.41474062890376351</v>
      </c>
      <c r="F43" s="306">
        <v>0.52970519622043466</v>
      </c>
      <c r="G43" s="306">
        <v>0.6432007881998677</v>
      </c>
    </row>
    <row r="44" spans="2:7" ht="12.75" customHeight="1" x14ac:dyDescent="0.2">
      <c r="B44" s="96" t="s">
        <v>50</v>
      </c>
      <c r="C44" s="336">
        <v>0.7955096222454765</v>
      </c>
      <c r="D44" s="306">
        <v>0.91031206121149522</v>
      </c>
      <c r="E44" s="306">
        <v>0.94117908853088561</v>
      </c>
      <c r="F44" s="306">
        <v>0.94069560944033592</v>
      </c>
      <c r="G44" s="306">
        <v>0.95603342020387383</v>
      </c>
    </row>
    <row r="45" spans="2:7" ht="12.75" customHeight="1" x14ac:dyDescent="0.2">
      <c r="B45" s="105" t="s">
        <v>69</v>
      </c>
      <c r="C45" s="336">
        <v>0.24012419449030178</v>
      </c>
      <c r="D45" s="306">
        <v>0.4425910536286084</v>
      </c>
      <c r="E45" s="306">
        <v>0.42643374594729871</v>
      </c>
      <c r="F45" s="306">
        <v>0.43641156753966959</v>
      </c>
      <c r="G45" s="306">
        <v>0.44834462678317766</v>
      </c>
    </row>
    <row r="46" spans="2:7" ht="12.75" customHeight="1" x14ac:dyDescent="0.2">
      <c r="B46" s="105" t="s">
        <v>93</v>
      </c>
      <c r="C46" s="336">
        <v>0.65895232076368926</v>
      </c>
      <c r="D46" s="306">
        <v>0.74944266133546966</v>
      </c>
      <c r="E46" s="306">
        <v>0.89690387269109928</v>
      </c>
      <c r="F46" s="306">
        <v>0.89808857625202199</v>
      </c>
      <c r="G46" s="306">
        <v>0.90705985806456002</v>
      </c>
    </row>
    <row r="47" spans="2:7" ht="12.75" customHeight="1" x14ac:dyDescent="0.2">
      <c r="B47" s="96" t="s">
        <v>44</v>
      </c>
      <c r="C47" s="336">
        <v>0.52416149898510811</v>
      </c>
      <c r="D47" s="306">
        <v>0.62433810593974159</v>
      </c>
      <c r="E47" s="306">
        <v>0.67207829948898345</v>
      </c>
      <c r="F47" s="306">
        <v>0.65294522308945413</v>
      </c>
      <c r="G47" s="306">
        <v>0.68753093644998842</v>
      </c>
    </row>
    <row r="48" spans="2:7" ht="12.75" customHeight="1" x14ac:dyDescent="0.2">
      <c r="B48" s="96" t="s">
        <v>49</v>
      </c>
      <c r="C48" s="336">
        <v>0.5801473985515927</v>
      </c>
      <c r="D48" s="306">
        <v>0.79844279697582654</v>
      </c>
      <c r="E48" s="306">
        <v>0.82307156089375244</v>
      </c>
      <c r="F48" s="306">
        <v>0.82615614543266158</v>
      </c>
      <c r="G48" s="306">
        <v>0.87705990562096658</v>
      </c>
    </row>
    <row r="49" spans="2:7" ht="12.75" customHeight="1" x14ac:dyDescent="0.2">
      <c r="B49" s="96" t="s">
        <v>38</v>
      </c>
      <c r="C49" s="336">
        <v>4.1492630301381964E-2</v>
      </c>
      <c r="D49" s="306">
        <v>6.1653097693409535E-2</v>
      </c>
      <c r="E49" s="306" t="s">
        <v>60</v>
      </c>
      <c r="F49" s="306" t="s">
        <v>60</v>
      </c>
      <c r="G49" s="306" t="s">
        <v>60</v>
      </c>
    </row>
    <row r="50" spans="2:7" ht="12.75" customHeight="1" x14ac:dyDescent="0.2">
      <c r="B50" s="96" t="s">
        <v>42</v>
      </c>
      <c r="C50" s="336">
        <v>0.22376696064015617</v>
      </c>
      <c r="D50" s="306">
        <v>0.41268544174172928</v>
      </c>
      <c r="E50" s="306">
        <v>0.38769712148516977</v>
      </c>
      <c r="F50" s="306">
        <v>0.46686552925043467</v>
      </c>
      <c r="G50" s="306">
        <v>0.4909439700560479</v>
      </c>
    </row>
    <row r="51" spans="2:7" ht="12.75" customHeight="1" x14ac:dyDescent="0.2">
      <c r="B51" s="96" t="s">
        <v>70</v>
      </c>
      <c r="C51" s="336" t="s">
        <v>60</v>
      </c>
      <c r="D51" s="306" t="s">
        <v>60</v>
      </c>
      <c r="E51" s="306" t="s">
        <v>60</v>
      </c>
      <c r="F51" s="306" t="s">
        <v>60</v>
      </c>
      <c r="G51" s="306" t="s">
        <v>60</v>
      </c>
    </row>
    <row r="52" spans="2:7" ht="12.75" customHeight="1" x14ac:dyDescent="0.2">
      <c r="B52" s="96" t="s">
        <v>36</v>
      </c>
      <c r="C52" s="336" t="s">
        <v>60</v>
      </c>
      <c r="D52" s="306" t="s">
        <v>60</v>
      </c>
      <c r="E52" s="306" t="s">
        <v>60</v>
      </c>
      <c r="F52" s="306" t="s">
        <v>60</v>
      </c>
      <c r="G52" s="306" t="s">
        <v>60</v>
      </c>
    </row>
    <row r="53" spans="2:7" ht="12.75" customHeight="1" x14ac:dyDescent="0.2">
      <c r="B53" s="96" t="s">
        <v>52</v>
      </c>
      <c r="C53" s="336">
        <v>0.94020625794094559</v>
      </c>
      <c r="D53" s="306">
        <v>0.96838806894963603</v>
      </c>
      <c r="E53" s="306">
        <v>0.97531587297013056</v>
      </c>
      <c r="F53" s="306">
        <v>0.96710666093491826</v>
      </c>
      <c r="G53" s="306">
        <v>0.97134201371953388</v>
      </c>
    </row>
    <row r="54" spans="2:7" ht="12.75" customHeight="1" x14ac:dyDescent="0.2">
      <c r="B54" s="96" t="s">
        <v>94</v>
      </c>
      <c r="C54" s="336" t="s">
        <v>60</v>
      </c>
      <c r="D54" s="306" t="s">
        <v>60</v>
      </c>
      <c r="E54" s="306" t="s">
        <v>60</v>
      </c>
      <c r="F54" s="306" t="s">
        <v>60</v>
      </c>
      <c r="G54" s="306" t="s">
        <v>60</v>
      </c>
    </row>
    <row r="55" spans="2:7" ht="12.75" customHeight="1" thickBot="1" x14ac:dyDescent="0.25">
      <c r="B55" s="99" t="s">
        <v>66</v>
      </c>
      <c r="C55" s="325">
        <v>5.2050351231790699E-2</v>
      </c>
      <c r="D55" s="307">
        <v>7.0959352946949897E-2</v>
      </c>
      <c r="E55" s="307" t="s">
        <v>60</v>
      </c>
      <c r="F55" s="307">
        <v>0.12765649286601799</v>
      </c>
      <c r="G55" s="307" t="s">
        <v>60</v>
      </c>
    </row>
    <row r="56" spans="2:7" ht="12.75" customHeight="1" thickTop="1" x14ac:dyDescent="0.2">
      <c r="B56" s="35" t="s">
        <v>95</v>
      </c>
      <c r="C56" s="80"/>
      <c r="D56" s="80"/>
      <c r="F56" s="80"/>
      <c r="G56" s="27" t="s">
        <v>173</v>
      </c>
    </row>
    <row r="57" spans="2:7" ht="12.75" customHeight="1" x14ac:dyDescent="0.2">
      <c r="B57" s="35" t="s">
        <v>158</v>
      </c>
      <c r="C57" s="80"/>
      <c r="D57" s="80"/>
      <c r="E57" s="80"/>
      <c r="F57" s="80"/>
    </row>
    <row r="58" spans="2:7" ht="12.75" customHeight="1" x14ac:dyDescent="0.2">
      <c r="B58" s="4" t="s">
        <v>54</v>
      </c>
      <c r="C58" s="5"/>
      <c r="D58" s="5"/>
      <c r="E58" s="5"/>
      <c r="F58" s="5"/>
      <c r="G58" s="18"/>
    </row>
    <row r="59" spans="2:7" ht="12.75" customHeight="1" x14ac:dyDescent="0.2">
      <c r="B59" s="14" t="s">
        <v>174</v>
      </c>
    </row>
    <row r="62" spans="2:7" ht="12.75" customHeight="1" x14ac:dyDescent="0.2">
      <c r="B62" s="277" t="s">
        <v>190</v>
      </c>
    </row>
    <row r="63" spans="2:7" ht="12.75" customHeight="1" x14ac:dyDescent="0.2">
      <c r="B63" s="20" t="s">
        <v>103</v>
      </c>
    </row>
    <row r="64" spans="2:7" ht="21" customHeight="1" x14ac:dyDescent="0.2">
      <c r="B64" s="305"/>
      <c r="C64" s="374" t="s">
        <v>104</v>
      </c>
      <c r="D64" s="375"/>
      <c r="E64" s="375"/>
      <c r="F64" s="375"/>
      <c r="G64" s="376"/>
    </row>
    <row r="65" spans="2:7" ht="32.25" customHeight="1" x14ac:dyDescent="0.2">
      <c r="B65" s="338" t="s">
        <v>86</v>
      </c>
      <c r="C65" s="77" t="s">
        <v>105</v>
      </c>
      <c r="D65" s="77" t="s">
        <v>106</v>
      </c>
      <c r="E65" s="77" t="s">
        <v>107</v>
      </c>
      <c r="F65" s="77" t="s">
        <v>108</v>
      </c>
      <c r="G65" s="87" t="s">
        <v>109</v>
      </c>
    </row>
    <row r="66" spans="2:7" ht="12.75" customHeight="1" x14ac:dyDescent="0.2">
      <c r="B66" s="96" t="s">
        <v>87</v>
      </c>
      <c r="C66" s="336">
        <v>0.38918675806237601</v>
      </c>
      <c r="D66" s="306">
        <v>0.43158283066251402</v>
      </c>
      <c r="E66" s="306">
        <v>0.33331257566471401</v>
      </c>
      <c r="F66" s="306">
        <v>0.354882193565423</v>
      </c>
      <c r="G66" s="306" t="s">
        <v>60</v>
      </c>
    </row>
    <row r="67" spans="2:7" ht="12.75" customHeight="1" x14ac:dyDescent="0.2">
      <c r="B67" s="96" t="s">
        <v>51</v>
      </c>
      <c r="C67" s="336">
        <v>0.86616557543586203</v>
      </c>
      <c r="D67" s="306">
        <v>0.93989078696041795</v>
      </c>
      <c r="E67" s="306">
        <v>0.89205254179522298</v>
      </c>
      <c r="F67" s="306">
        <v>0.92317082650806104</v>
      </c>
      <c r="G67" s="306">
        <v>0.91798136350079795</v>
      </c>
    </row>
    <row r="68" spans="2:7" ht="12.75" customHeight="1" x14ac:dyDescent="0.2">
      <c r="B68" s="105" t="s">
        <v>88</v>
      </c>
      <c r="C68" s="336" t="s">
        <v>60</v>
      </c>
      <c r="D68" s="306" t="s">
        <v>60</v>
      </c>
      <c r="E68" s="306" t="s">
        <v>60</v>
      </c>
      <c r="F68" s="306" t="s">
        <v>60</v>
      </c>
      <c r="G68" s="306" t="s">
        <v>60</v>
      </c>
    </row>
    <row r="69" spans="2:7" ht="12.75" customHeight="1" x14ac:dyDescent="0.2">
      <c r="B69" s="105" t="s">
        <v>90</v>
      </c>
      <c r="C69" s="336">
        <v>0.859217218110925</v>
      </c>
      <c r="D69" s="306">
        <v>0.93131435073480995</v>
      </c>
      <c r="E69" s="306">
        <v>0.89205254179522298</v>
      </c>
      <c r="F69" s="306">
        <v>0.91608062093211096</v>
      </c>
      <c r="G69" s="306">
        <v>0.89124706935376796</v>
      </c>
    </row>
    <row r="70" spans="2:7" ht="12.75" customHeight="1" x14ac:dyDescent="0.2">
      <c r="B70" s="96" t="s">
        <v>91</v>
      </c>
      <c r="C70" s="336" t="s">
        <v>60</v>
      </c>
      <c r="D70" s="306">
        <v>4.7365672430657597E-2</v>
      </c>
      <c r="E70" s="306" t="s">
        <v>60</v>
      </c>
      <c r="F70" s="306" t="s">
        <v>60</v>
      </c>
      <c r="G70" s="306" t="s">
        <v>60</v>
      </c>
    </row>
    <row r="71" spans="2:7" ht="12.75" customHeight="1" x14ac:dyDescent="0.2">
      <c r="B71" s="96" t="s">
        <v>92</v>
      </c>
      <c r="C71" s="336" t="s">
        <v>60</v>
      </c>
      <c r="D71" s="306">
        <v>6.0619886629867899E-2</v>
      </c>
      <c r="E71" s="306" t="s">
        <v>60</v>
      </c>
      <c r="F71" s="306" t="s">
        <v>60</v>
      </c>
      <c r="G71" s="306" t="s">
        <v>60</v>
      </c>
    </row>
    <row r="72" spans="2:7" ht="12.75" customHeight="1" x14ac:dyDescent="0.2">
      <c r="B72" s="96" t="s">
        <v>41</v>
      </c>
      <c r="C72" s="336">
        <v>6.3680283569636606E-2</v>
      </c>
      <c r="D72" s="306">
        <v>8.7394053831440305E-2</v>
      </c>
      <c r="E72" s="306" t="s">
        <v>60</v>
      </c>
      <c r="F72" s="306" t="s">
        <v>60</v>
      </c>
      <c r="G72" s="306" t="s">
        <v>60</v>
      </c>
    </row>
    <row r="73" spans="2:7" ht="12.75" customHeight="1" x14ac:dyDescent="0.2">
      <c r="B73" s="96" t="s">
        <v>40</v>
      </c>
      <c r="C73" s="336">
        <v>0.12479473682768399</v>
      </c>
      <c r="D73" s="306">
        <v>0.17243498027833901</v>
      </c>
      <c r="E73" s="306">
        <v>0.45470928378653802</v>
      </c>
      <c r="F73" s="306">
        <v>0.52738161109355497</v>
      </c>
      <c r="G73" s="306">
        <v>0.55624639662736197</v>
      </c>
    </row>
    <row r="74" spans="2:7" ht="12.75" customHeight="1" x14ac:dyDescent="0.2">
      <c r="B74" s="96" t="s">
        <v>50</v>
      </c>
      <c r="C74" s="336">
        <v>0.83248897250932596</v>
      </c>
      <c r="D74" s="306">
        <v>0.94735831702889295</v>
      </c>
      <c r="E74" s="306">
        <v>0.95187431304084302</v>
      </c>
      <c r="F74" s="306">
        <v>0.97259952465182697</v>
      </c>
      <c r="G74" s="306">
        <v>0.94885670836771696</v>
      </c>
    </row>
    <row r="75" spans="2:7" ht="12.75" customHeight="1" x14ac:dyDescent="0.2">
      <c r="B75" s="105" t="s">
        <v>69</v>
      </c>
      <c r="C75" s="336">
        <v>0.28973370364075102</v>
      </c>
      <c r="D75" s="306">
        <v>0.47078846077485198</v>
      </c>
      <c r="E75" s="306">
        <v>0.37160779582986497</v>
      </c>
      <c r="F75" s="306">
        <v>0.46559459422259297</v>
      </c>
      <c r="G75" s="306">
        <v>0.53660519832997799</v>
      </c>
    </row>
    <row r="76" spans="2:7" ht="12.75" customHeight="1" x14ac:dyDescent="0.2">
      <c r="B76" s="105" t="s">
        <v>93</v>
      </c>
      <c r="C76" s="336">
        <v>0.67658897196949097</v>
      </c>
      <c r="D76" s="306">
        <v>0.79478271028105096</v>
      </c>
      <c r="E76" s="306">
        <v>0.90225565365719895</v>
      </c>
      <c r="F76" s="306">
        <v>0.91809309360062197</v>
      </c>
      <c r="G76" s="306">
        <v>0.88492173717922995</v>
      </c>
    </row>
    <row r="77" spans="2:7" ht="12.75" customHeight="1" x14ac:dyDescent="0.2">
      <c r="B77" s="96" t="s">
        <v>44</v>
      </c>
      <c r="C77" s="336">
        <v>0.56909589233854496</v>
      </c>
      <c r="D77" s="306">
        <v>0.65285748201902505</v>
      </c>
      <c r="E77" s="306">
        <v>0.66865202797498902</v>
      </c>
      <c r="F77" s="306">
        <v>0.68535068875253502</v>
      </c>
      <c r="G77" s="306">
        <v>0.66362156294848096</v>
      </c>
    </row>
    <row r="78" spans="2:7" ht="12.75" customHeight="1" x14ac:dyDescent="0.2">
      <c r="B78" s="96" t="s">
        <v>49</v>
      </c>
      <c r="C78" s="336">
        <v>0.64810679958303796</v>
      </c>
      <c r="D78" s="306">
        <v>0.85877465885287296</v>
      </c>
      <c r="E78" s="306">
        <v>0.806756987157214</v>
      </c>
      <c r="F78" s="306">
        <v>0.89380899600999397</v>
      </c>
      <c r="G78" s="306">
        <v>0.92823825282717198</v>
      </c>
    </row>
    <row r="79" spans="2:7" ht="12.75" customHeight="1" x14ac:dyDescent="0.2">
      <c r="B79" s="96" t="s">
        <v>38</v>
      </c>
      <c r="C79" s="336">
        <v>4.7990101310597097E-2</v>
      </c>
      <c r="D79" s="306">
        <v>5.6715305523596597E-2</v>
      </c>
      <c r="E79" s="306" t="s">
        <v>60</v>
      </c>
      <c r="F79" s="306" t="s">
        <v>60</v>
      </c>
      <c r="G79" s="306"/>
    </row>
    <row r="80" spans="2:7" ht="12.75" customHeight="1" x14ac:dyDescent="0.2">
      <c r="B80" s="96" t="s">
        <v>42</v>
      </c>
      <c r="C80" s="336">
        <v>0.28269302116935902</v>
      </c>
      <c r="D80" s="306">
        <v>0.48482659228132702</v>
      </c>
      <c r="E80" s="306">
        <v>0.48377648530032502</v>
      </c>
      <c r="F80" s="306">
        <v>0.53463638855802498</v>
      </c>
      <c r="G80" s="306">
        <v>0.59329416190564099</v>
      </c>
    </row>
    <row r="81" spans="2:7" ht="12.75" customHeight="1" x14ac:dyDescent="0.2">
      <c r="B81" s="96" t="s">
        <v>70</v>
      </c>
      <c r="C81" s="336" t="s">
        <v>60</v>
      </c>
      <c r="D81" s="306" t="s">
        <v>60</v>
      </c>
      <c r="E81" s="306" t="s">
        <v>60</v>
      </c>
      <c r="F81" s="306" t="s">
        <v>60</v>
      </c>
      <c r="G81" s="306" t="s">
        <v>60</v>
      </c>
    </row>
    <row r="82" spans="2:7" ht="12.75" customHeight="1" x14ac:dyDescent="0.2">
      <c r="B82" s="96" t="s">
        <v>36</v>
      </c>
      <c r="C82" s="336" t="s">
        <v>60</v>
      </c>
      <c r="D82" s="306" t="s">
        <v>60</v>
      </c>
      <c r="E82" s="306" t="s">
        <v>60</v>
      </c>
      <c r="F82" s="306" t="s">
        <v>60</v>
      </c>
      <c r="G82" s="306" t="s">
        <v>60</v>
      </c>
    </row>
    <row r="83" spans="2:7" ht="12.75" customHeight="1" x14ac:dyDescent="0.2">
      <c r="B83" s="96" t="s">
        <v>52</v>
      </c>
      <c r="C83" s="336">
        <v>0.95502351568256805</v>
      </c>
      <c r="D83" s="306">
        <v>0.99410128836907696</v>
      </c>
      <c r="E83" s="306">
        <v>0.98460983250576195</v>
      </c>
      <c r="F83" s="306">
        <v>0.99519382965509495</v>
      </c>
      <c r="G83" s="306">
        <v>1</v>
      </c>
    </row>
    <row r="84" spans="2:7" ht="12.75" customHeight="1" x14ac:dyDescent="0.2">
      <c r="B84" s="96" t="s">
        <v>94</v>
      </c>
      <c r="C84" s="336" t="s">
        <v>60</v>
      </c>
      <c r="D84" s="306" t="s">
        <v>60</v>
      </c>
      <c r="E84" s="306" t="s">
        <v>60</v>
      </c>
      <c r="F84" s="306" t="s">
        <v>60</v>
      </c>
      <c r="G84" s="306" t="s">
        <v>60</v>
      </c>
    </row>
    <row r="85" spans="2:7" ht="12.75" customHeight="1" thickBot="1" x14ac:dyDescent="0.25">
      <c r="B85" s="99" t="s">
        <v>66</v>
      </c>
      <c r="C85" s="325">
        <v>7.0559807155240697E-2</v>
      </c>
      <c r="D85" s="307">
        <v>0.100310547828449</v>
      </c>
      <c r="E85" s="307">
        <v>0.129961529801944</v>
      </c>
      <c r="F85" s="307">
        <v>0.15677815734480099</v>
      </c>
      <c r="G85" s="307" t="s">
        <v>60</v>
      </c>
    </row>
    <row r="86" spans="2:7" ht="12.75" customHeight="1" thickTop="1" x14ac:dyDescent="0.2">
      <c r="B86" s="35" t="s">
        <v>95</v>
      </c>
      <c r="C86" s="80"/>
      <c r="D86" s="80"/>
      <c r="F86" s="80"/>
      <c r="G86" s="27" t="s">
        <v>173</v>
      </c>
    </row>
    <row r="87" spans="2:7" ht="12.75" customHeight="1" x14ac:dyDescent="0.2">
      <c r="B87" s="35" t="s">
        <v>158</v>
      </c>
      <c r="C87" s="80"/>
      <c r="D87" s="80"/>
      <c r="E87" s="80"/>
      <c r="F87" s="80"/>
    </row>
    <row r="88" spans="2:7" ht="12.75" customHeight="1" x14ac:dyDescent="0.2">
      <c r="B88" s="4" t="s">
        <v>54</v>
      </c>
      <c r="C88" s="5"/>
      <c r="D88" s="5"/>
      <c r="E88" s="5"/>
      <c r="F88" s="5"/>
      <c r="G88" s="18"/>
    </row>
    <row r="89" spans="2:7" ht="12.75" customHeight="1" x14ac:dyDescent="0.2">
      <c r="B89" s="14" t="s">
        <v>174</v>
      </c>
    </row>
  </sheetData>
  <mergeCells count="3">
    <mergeCell ref="C34:G34"/>
    <mergeCell ref="C64:G64"/>
    <mergeCell ref="C4:G4"/>
  </mergeCells>
  <phoneticPr fontId="12" type="noConversion"/>
  <conditionalFormatting sqref="C72:D72">
    <cfRule type="cellIs" dxfId="109" priority="14" operator="equal">
      <formula>"g"</formula>
    </cfRule>
    <cfRule type="cellIs" dxfId="108" priority="15" operator="equal">
      <formula>"f"</formula>
    </cfRule>
  </conditionalFormatting>
  <conditionalFormatting sqref="C79:D79 F79">
    <cfRule type="cellIs" dxfId="107" priority="20" operator="equal">
      <formula>"g"</formula>
    </cfRule>
    <cfRule type="cellIs" dxfId="106" priority="21" operator="equal">
      <formula>"f"</formula>
    </cfRule>
  </conditionalFormatting>
  <conditionalFormatting sqref="C26:F29">
    <cfRule type="cellIs" dxfId="105" priority="1" operator="equal">
      <formula>"g"</formula>
    </cfRule>
    <cfRule type="cellIs" dxfId="104" priority="2" operator="equal">
      <formula>"f"</formula>
    </cfRule>
  </conditionalFormatting>
  <conditionalFormatting sqref="C56:F59">
    <cfRule type="cellIs" dxfId="103" priority="25" operator="equal">
      <formula>"g"</formula>
    </cfRule>
    <cfRule type="cellIs" dxfId="102" priority="26" operator="equal">
      <formula>"f"</formula>
    </cfRule>
  </conditionalFormatting>
  <conditionalFormatting sqref="C85:F85">
    <cfRule type="cellIs" dxfId="101" priority="6" operator="equal">
      <formula>"g"</formula>
    </cfRule>
    <cfRule type="cellIs" dxfId="100" priority="7" operator="equal">
      <formula>"f"</formula>
    </cfRule>
  </conditionalFormatting>
  <conditionalFormatting sqref="C66:G67">
    <cfRule type="cellIs" dxfId="99" priority="12" operator="equal">
      <formula>"g"</formula>
    </cfRule>
    <cfRule type="cellIs" dxfId="98" priority="13" operator="equal">
      <formula>"f"</formula>
    </cfRule>
  </conditionalFormatting>
  <conditionalFormatting sqref="C69:G69">
    <cfRule type="cellIs" dxfId="97" priority="18" operator="equal">
      <formula>"g"</formula>
    </cfRule>
    <cfRule type="cellIs" dxfId="96" priority="19" operator="equal">
      <formula>"f"</formula>
    </cfRule>
  </conditionalFormatting>
  <conditionalFormatting sqref="C73:G78">
    <cfRule type="cellIs" dxfId="95" priority="10" operator="equal">
      <formula>"g"</formula>
    </cfRule>
    <cfRule type="cellIs" dxfId="94" priority="11" operator="equal">
      <formula>"f"</formula>
    </cfRule>
  </conditionalFormatting>
  <conditionalFormatting sqref="C80:G81">
    <cfRule type="cellIs" dxfId="93" priority="4" operator="equal">
      <formula>"g"</formula>
    </cfRule>
    <cfRule type="cellIs" dxfId="92" priority="5" operator="equal">
      <formula>"f"</formula>
    </cfRule>
  </conditionalFormatting>
  <conditionalFormatting sqref="C83:G83">
    <cfRule type="cellIs" dxfId="91" priority="8" operator="equal">
      <formula>"g"</formula>
    </cfRule>
    <cfRule type="cellIs" dxfId="90" priority="9" operator="equal">
      <formula>"f"</formula>
    </cfRule>
  </conditionalFormatting>
  <conditionalFormatting sqref="D70:D71">
    <cfRule type="cellIs" dxfId="89" priority="16" operator="equal">
      <formula>"g"</formula>
    </cfRule>
    <cfRule type="cellIs" dxfId="88" priority="17" operator="equal">
      <formula>"f"</formula>
    </cfRule>
  </conditionalFormatting>
  <conditionalFormatting sqref="F79:G79 G85">
    <cfRule type="expression" dxfId="87" priority="22" stopIfTrue="1">
      <formula>OR(#REF!="f",#REF!="g")</formula>
    </cfRule>
  </conditionalFormatting>
  <conditionalFormatting sqref="G26:G29">
    <cfRule type="expression" dxfId="86" priority="3" stopIfTrue="1">
      <formula>OR(#REF!="f",#REF!="g")</formula>
    </cfRule>
  </conditionalFormatting>
  <conditionalFormatting sqref="G56:G59">
    <cfRule type="expression" dxfId="85" priority="55" stopIfTrue="1">
      <formula>OR(#REF!="f",#REF!="g")</formula>
    </cfRule>
  </conditionalFormatting>
  <hyperlinks>
    <hyperlink ref="B1" location="'Titel'!A1" display="page des titres" xr:uid="{00000000-0004-0000-0600-000000000000}"/>
  </hyperlinks>
  <pageMargins left="0" right="0" top="0" bottom="0" header="0.51181102362204722" footer="0.51181102362204722"/>
  <pageSetup paperSize="9" fitToHeight="3" orientation="landscape" r:id="rId1"/>
  <rowBreaks count="2" manualBreakCount="2">
    <brk id="29" max="16383" man="1"/>
    <brk id="5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CI75"/>
  <sheetViews>
    <sheetView zoomScale="112" zoomScaleNormal="112" workbookViewId="0">
      <pane xSplit="2" ySplit="4" topLeftCell="T5" activePane="bottomRight" state="frozen"/>
      <selection activeCell="C18" sqref="C18"/>
      <selection pane="topRight" activeCell="C18" sqref="C18"/>
      <selection pane="bottomLeft" activeCell="C18" sqref="C18"/>
      <selection pane="bottomRight" activeCell="B3" sqref="B3"/>
    </sheetView>
  </sheetViews>
  <sheetFormatPr baseColWidth="10" defaultColWidth="24.83203125" defaultRowHeight="12.75" customHeight="1" x14ac:dyDescent="0.2"/>
  <cols>
    <col min="1" max="1" width="1.33203125" style="14" customWidth="1"/>
    <col min="2" max="2" width="48.6640625" style="14" customWidth="1"/>
    <col min="3" max="3" width="13.6640625" style="14" customWidth="1"/>
    <col min="4" max="5" width="12.83203125" style="14" customWidth="1"/>
    <col min="6" max="6" width="1.5" style="14" customWidth="1"/>
    <col min="7" max="7" width="13.6640625" style="14" customWidth="1"/>
    <col min="8" max="9" width="12.83203125" style="14" customWidth="1"/>
    <col min="10" max="10" width="1.5" style="14" customWidth="1"/>
    <col min="11" max="11" width="13.6640625" style="14" customWidth="1"/>
    <col min="12" max="13" width="12.83203125" style="14" customWidth="1"/>
    <col min="14" max="14" width="1.5" style="14" customWidth="1"/>
    <col min="15" max="15" width="13.6640625" style="14" customWidth="1"/>
    <col min="16" max="17" width="12.83203125" style="14" customWidth="1"/>
    <col min="18" max="18" width="1.5" style="14" customWidth="1"/>
    <col min="19" max="19" width="13.83203125" style="14" customWidth="1"/>
    <col min="20" max="21" width="12.83203125" style="14" customWidth="1"/>
    <col min="22" max="22" width="1.5" style="14" customWidth="1"/>
    <col min="23" max="23" width="13.83203125" style="14" customWidth="1"/>
    <col min="24" max="25" width="12.83203125" style="14" customWidth="1"/>
    <col min="26" max="26" width="1.5" style="14" customWidth="1"/>
    <col min="27" max="27" width="13.83203125" style="14" customWidth="1"/>
    <col min="28" max="29" width="12.83203125" style="14" customWidth="1"/>
    <col min="30" max="30" width="1.5" style="14" customWidth="1"/>
    <col min="31" max="31" width="13.83203125" style="14" customWidth="1"/>
    <col min="32" max="33" width="12.83203125" style="14" customWidth="1"/>
    <col min="34" max="34" width="1.5" style="14" customWidth="1"/>
    <col min="35" max="35" width="13.83203125" style="14" customWidth="1"/>
    <col min="36" max="37" width="12.83203125" style="14" customWidth="1"/>
    <col min="38" max="38" width="1.5" style="14" customWidth="1"/>
    <col min="39" max="39" width="13.83203125" style="14" customWidth="1"/>
    <col min="40" max="41" width="12.83203125" style="14" customWidth="1"/>
    <col min="42" max="42" width="1.5" style="14" customWidth="1"/>
    <col min="43" max="43" width="13.83203125" style="14" customWidth="1"/>
    <col min="44" max="45" width="12.83203125" style="14" customWidth="1"/>
    <col min="46" max="46" width="1.5" style="14" customWidth="1"/>
    <col min="47" max="47" width="13.83203125" style="14" customWidth="1"/>
    <col min="48" max="49" width="12.83203125" style="14" customWidth="1"/>
    <col min="50" max="50" width="1.5" style="14" customWidth="1"/>
    <col min="51" max="51" width="13.83203125" style="14" customWidth="1"/>
    <col min="52" max="53" width="12.83203125" style="14" customWidth="1"/>
    <col min="54" max="54" width="13.83203125" style="14" customWidth="1"/>
    <col min="55" max="56" width="12.83203125" style="14" customWidth="1"/>
    <col min="57" max="57" width="13.83203125" style="14" customWidth="1"/>
    <col min="58" max="59" width="12.83203125" style="14" customWidth="1"/>
    <col min="60" max="60" width="13.33203125" style="14" customWidth="1"/>
    <col min="61" max="62" width="12.83203125" style="14" customWidth="1"/>
    <col min="63" max="63" width="13.33203125" style="14" customWidth="1"/>
    <col min="64" max="65" width="12.83203125" style="14" customWidth="1"/>
    <col min="66" max="66" width="13.33203125" style="14" customWidth="1"/>
    <col min="67" max="68" width="12.83203125" style="14" customWidth="1"/>
    <col min="69" max="69" width="1.5" style="14" customWidth="1"/>
    <col min="70" max="83" width="11.33203125" style="14" customWidth="1"/>
    <col min="84" max="16384" width="24.83203125" style="14"/>
  </cols>
  <sheetData>
    <row r="1" spans="1:87" ht="12.75" customHeight="1" x14ac:dyDescent="0.2">
      <c r="B1" s="113" t="s">
        <v>11</v>
      </c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</row>
    <row r="2" spans="1:87" ht="12" customHeight="1" x14ac:dyDescent="0.2">
      <c r="B2" s="114" t="s">
        <v>110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5"/>
      <c r="CA2" s="116"/>
      <c r="CB2" s="116"/>
      <c r="CC2" s="116"/>
      <c r="CD2" s="117"/>
      <c r="CE2" s="117"/>
    </row>
    <row r="3" spans="1:87" s="122" customFormat="1" ht="12" customHeight="1" x14ac:dyDescent="0.2">
      <c r="A3" s="14"/>
      <c r="B3" s="118"/>
      <c r="C3" s="377">
        <v>2023</v>
      </c>
      <c r="D3" s="378"/>
      <c r="E3" s="379"/>
      <c r="F3" s="296"/>
      <c r="G3" s="377">
        <v>2022</v>
      </c>
      <c r="H3" s="378"/>
      <c r="I3" s="379"/>
      <c r="J3" s="296"/>
      <c r="K3" s="377">
        <v>2021</v>
      </c>
      <c r="L3" s="378"/>
      <c r="M3" s="379"/>
      <c r="N3" s="296"/>
      <c r="O3" s="377">
        <v>2020</v>
      </c>
      <c r="P3" s="378"/>
      <c r="Q3" s="379"/>
      <c r="R3" s="296"/>
      <c r="S3" s="377">
        <v>2019</v>
      </c>
      <c r="T3" s="378"/>
      <c r="U3" s="379"/>
      <c r="V3" s="296"/>
      <c r="W3" s="378">
        <v>2018</v>
      </c>
      <c r="X3" s="378"/>
      <c r="Y3" s="384"/>
      <c r="Z3" s="296"/>
      <c r="AA3" s="377">
        <v>2017</v>
      </c>
      <c r="AB3" s="378"/>
      <c r="AC3" s="384"/>
      <c r="AD3" s="296"/>
      <c r="AE3" s="377">
        <v>2016</v>
      </c>
      <c r="AF3" s="378"/>
      <c r="AG3" s="384"/>
      <c r="AH3" s="296"/>
      <c r="AI3" s="377">
        <v>2015</v>
      </c>
      <c r="AJ3" s="378"/>
      <c r="AK3" s="384"/>
      <c r="AL3" s="296"/>
      <c r="AM3" s="377">
        <v>2014</v>
      </c>
      <c r="AN3" s="378"/>
      <c r="AO3" s="384"/>
      <c r="AP3" s="296"/>
      <c r="AQ3" s="377">
        <v>2013</v>
      </c>
      <c r="AR3" s="378"/>
      <c r="AS3" s="384"/>
      <c r="AT3" s="119"/>
      <c r="AU3" s="377">
        <v>2012</v>
      </c>
      <c r="AV3" s="378"/>
      <c r="AW3" s="384"/>
      <c r="AX3" s="119"/>
      <c r="AY3" s="377">
        <v>2011</v>
      </c>
      <c r="AZ3" s="378"/>
      <c r="BA3" s="384"/>
      <c r="BB3" s="377">
        <v>2010</v>
      </c>
      <c r="BC3" s="378"/>
      <c r="BD3" s="384"/>
      <c r="BE3" s="377">
        <v>2009</v>
      </c>
      <c r="BF3" s="378"/>
      <c r="BG3" s="384"/>
      <c r="BH3" s="377">
        <v>2008</v>
      </c>
      <c r="BI3" s="378"/>
      <c r="BJ3" s="384"/>
      <c r="BK3" s="377">
        <v>2007</v>
      </c>
      <c r="BL3" s="378"/>
      <c r="BM3" s="384"/>
      <c r="BN3" s="377">
        <v>2006</v>
      </c>
      <c r="BO3" s="378"/>
      <c r="BP3" s="379"/>
      <c r="BQ3" s="358"/>
      <c r="BR3" s="385">
        <v>2005</v>
      </c>
      <c r="BS3" s="386"/>
      <c r="BT3" s="383">
        <v>2004</v>
      </c>
      <c r="BU3" s="383"/>
      <c r="BV3" s="385">
        <v>2003</v>
      </c>
      <c r="BW3" s="383"/>
      <c r="BX3" s="385">
        <v>2002</v>
      </c>
      <c r="BY3" s="383"/>
      <c r="BZ3" s="387">
        <v>2001</v>
      </c>
      <c r="CA3" s="388"/>
      <c r="CB3" s="387">
        <v>2000</v>
      </c>
      <c r="CC3" s="388"/>
      <c r="CD3" s="387">
        <v>1998</v>
      </c>
      <c r="CE3" s="388"/>
      <c r="CF3" s="120"/>
      <c r="CG3" s="121"/>
      <c r="CI3" s="120"/>
    </row>
    <row r="4" spans="1:87" s="131" customFormat="1" ht="60.75" customHeight="1" x14ac:dyDescent="0.2">
      <c r="A4" s="14"/>
      <c r="B4" s="123" t="s">
        <v>111</v>
      </c>
      <c r="C4" s="124" t="s">
        <v>112</v>
      </c>
      <c r="D4" s="125" t="s">
        <v>165</v>
      </c>
      <c r="E4" s="125" t="s">
        <v>113</v>
      </c>
      <c r="F4" s="297"/>
      <c r="G4" s="124" t="s">
        <v>112</v>
      </c>
      <c r="H4" s="125" t="s">
        <v>165</v>
      </c>
      <c r="I4" s="125" t="s">
        <v>113</v>
      </c>
      <c r="J4" s="297"/>
      <c r="K4" s="124" t="s">
        <v>112</v>
      </c>
      <c r="L4" s="125" t="s">
        <v>165</v>
      </c>
      <c r="M4" s="125" t="s">
        <v>113</v>
      </c>
      <c r="N4" s="297"/>
      <c r="O4" s="124" t="s">
        <v>112</v>
      </c>
      <c r="P4" s="125" t="s">
        <v>165</v>
      </c>
      <c r="Q4" s="125" t="s">
        <v>113</v>
      </c>
      <c r="R4" s="297"/>
      <c r="S4" s="124" t="s">
        <v>112</v>
      </c>
      <c r="T4" s="125" t="s">
        <v>165</v>
      </c>
      <c r="U4" s="125" t="s">
        <v>113</v>
      </c>
      <c r="V4" s="297"/>
      <c r="W4" s="289" t="s">
        <v>112</v>
      </c>
      <c r="X4" s="125" t="s">
        <v>165</v>
      </c>
      <c r="Y4" s="125" t="s">
        <v>113</v>
      </c>
      <c r="Z4" s="297"/>
      <c r="AA4" s="124" t="s">
        <v>112</v>
      </c>
      <c r="AB4" s="125" t="s">
        <v>165</v>
      </c>
      <c r="AC4" s="125" t="s">
        <v>113</v>
      </c>
      <c r="AD4" s="297"/>
      <c r="AE4" s="124" t="s">
        <v>112</v>
      </c>
      <c r="AF4" s="125" t="s">
        <v>165</v>
      </c>
      <c r="AG4" s="125" t="s">
        <v>113</v>
      </c>
      <c r="AH4" s="297"/>
      <c r="AI4" s="124" t="s">
        <v>112</v>
      </c>
      <c r="AJ4" s="125" t="s">
        <v>165</v>
      </c>
      <c r="AK4" s="125" t="s">
        <v>113</v>
      </c>
      <c r="AL4" s="297"/>
      <c r="AM4" s="124" t="s">
        <v>112</v>
      </c>
      <c r="AN4" s="125" t="s">
        <v>165</v>
      </c>
      <c r="AO4" s="125" t="s">
        <v>113</v>
      </c>
      <c r="AP4" s="297"/>
      <c r="AQ4" s="124" t="s">
        <v>112</v>
      </c>
      <c r="AR4" s="125" t="s">
        <v>165</v>
      </c>
      <c r="AS4" s="125" t="s">
        <v>113</v>
      </c>
      <c r="AT4" s="126"/>
      <c r="AU4" s="124" t="s">
        <v>112</v>
      </c>
      <c r="AV4" s="125" t="s">
        <v>165</v>
      </c>
      <c r="AW4" s="125" t="s">
        <v>113</v>
      </c>
      <c r="AX4" s="126"/>
      <c r="AY4" s="124" t="s">
        <v>112</v>
      </c>
      <c r="AZ4" s="125" t="s">
        <v>165</v>
      </c>
      <c r="BA4" s="125" t="s">
        <v>113</v>
      </c>
      <c r="BB4" s="124" t="s">
        <v>112</v>
      </c>
      <c r="BC4" s="125" t="s">
        <v>165</v>
      </c>
      <c r="BD4" s="125" t="s">
        <v>113</v>
      </c>
      <c r="BE4" s="124" t="s">
        <v>112</v>
      </c>
      <c r="BF4" s="125" t="s">
        <v>165</v>
      </c>
      <c r="BG4" s="127" t="s">
        <v>113</v>
      </c>
      <c r="BH4" s="124" t="s">
        <v>112</v>
      </c>
      <c r="BI4" s="125" t="s">
        <v>165</v>
      </c>
      <c r="BJ4" s="125" t="s">
        <v>113</v>
      </c>
      <c r="BK4" s="124" t="s">
        <v>112</v>
      </c>
      <c r="BL4" s="125" t="s">
        <v>165</v>
      </c>
      <c r="BM4" s="127" t="s">
        <v>113</v>
      </c>
      <c r="BN4" s="124" t="s">
        <v>112</v>
      </c>
      <c r="BO4" s="125" t="s">
        <v>165</v>
      </c>
      <c r="BP4" s="125" t="s">
        <v>113</v>
      </c>
      <c r="BQ4" s="359"/>
      <c r="BR4" s="124" t="s">
        <v>166</v>
      </c>
      <c r="BS4" s="127" t="s">
        <v>165</v>
      </c>
      <c r="BT4" s="124" t="s">
        <v>166</v>
      </c>
      <c r="BU4" s="125" t="s">
        <v>165</v>
      </c>
      <c r="BV4" s="124" t="s">
        <v>166</v>
      </c>
      <c r="BW4" s="125" t="s">
        <v>165</v>
      </c>
      <c r="BX4" s="124" t="s">
        <v>166</v>
      </c>
      <c r="BY4" s="128" t="s">
        <v>165</v>
      </c>
      <c r="BZ4" s="124" t="s">
        <v>166</v>
      </c>
      <c r="CA4" s="128" t="s">
        <v>165</v>
      </c>
      <c r="CB4" s="124" t="s">
        <v>166</v>
      </c>
      <c r="CC4" s="128" t="s">
        <v>165</v>
      </c>
      <c r="CD4" s="124" t="s">
        <v>166</v>
      </c>
      <c r="CE4" s="128" t="s">
        <v>165</v>
      </c>
      <c r="CF4" s="129"/>
      <c r="CG4" s="130"/>
      <c r="CI4" s="129"/>
    </row>
    <row r="5" spans="1:87" s="42" customFormat="1" ht="12" customHeight="1" x14ac:dyDescent="0.2">
      <c r="A5" s="14"/>
      <c r="B5" s="132" t="s">
        <v>114</v>
      </c>
      <c r="C5" s="310">
        <v>5048.7679558007085</v>
      </c>
      <c r="D5" s="311">
        <v>100</v>
      </c>
      <c r="E5" s="311"/>
      <c r="F5" s="339"/>
      <c r="G5" s="310">
        <v>4948.5298102357738</v>
      </c>
      <c r="H5" s="311">
        <v>100</v>
      </c>
      <c r="I5" s="311"/>
      <c r="J5" s="339"/>
      <c r="K5" s="310">
        <v>4647.6486215374298</v>
      </c>
      <c r="L5" s="311">
        <v>100</v>
      </c>
      <c r="M5" s="311"/>
      <c r="N5" s="339"/>
      <c r="O5" s="310">
        <v>4564.2834493968403</v>
      </c>
      <c r="P5" s="311">
        <v>100</v>
      </c>
      <c r="Q5" s="311"/>
      <c r="R5" s="298"/>
      <c r="S5" s="133">
        <v>4984.8884418645603</v>
      </c>
      <c r="T5" s="134">
        <v>100</v>
      </c>
      <c r="U5" s="134"/>
      <c r="V5" s="298"/>
      <c r="W5" s="290">
        <v>5080.5056824647199</v>
      </c>
      <c r="X5" s="134">
        <v>100</v>
      </c>
      <c r="Y5" s="134"/>
      <c r="Z5" s="298"/>
      <c r="AA5" s="133">
        <v>5067.1426832699799</v>
      </c>
      <c r="AB5" s="134">
        <v>100</v>
      </c>
      <c r="AC5" s="134"/>
      <c r="AD5" s="298"/>
      <c r="AE5" s="133">
        <v>5057.0602651827903</v>
      </c>
      <c r="AF5" s="134">
        <v>100</v>
      </c>
      <c r="AG5" s="134"/>
      <c r="AH5" s="298"/>
      <c r="AI5" s="133">
        <v>5056.6618916054003</v>
      </c>
      <c r="AJ5" s="134">
        <v>100</v>
      </c>
      <c r="AK5" s="134"/>
      <c r="AL5" s="298"/>
      <c r="AM5" s="133">
        <v>5431.7370825111502</v>
      </c>
      <c r="AN5" s="134">
        <v>100</v>
      </c>
      <c r="AO5" s="134"/>
      <c r="AP5" s="298"/>
      <c r="AQ5" s="133">
        <v>5480.8990681974956</v>
      </c>
      <c r="AR5" s="134">
        <v>100</v>
      </c>
      <c r="AS5" s="134"/>
      <c r="AT5" s="135"/>
      <c r="AU5" s="133">
        <v>5511.3140870515899</v>
      </c>
      <c r="AV5" s="134">
        <v>100</v>
      </c>
      <c r="AW5" s="134"/>
      <c r="AX5" s="135"/>
      <c r="AY5" s="133">
        <v>5393.98195666021</v>
      </c>
      <c r="AZ5" s="134">
        <v>100</v>
      </c>
      <c r="BA5" s="134"/>
      <c r="BB5" s="133">
        <v>5498.2366812146302</v>
      </c>
      <c r="BC5" s="134">
        <v>100</v>
      </c>
      <c r="BD5" s="134"/>
      <c r="BE5" s="133">
        <v>5374.39</v>
      </c>
      <c r="BF5" s="134">
        <v>100</v>
      </c>
      <c r="BG5" s="136"/>
      <c r="BH5" s="133">
        <v>5310.77</v>
      </c>
      <c r="BI5" s="134">
        <v>100</v>
      </c>
      <c r="BJ5" s="134"/>
      <c r="BK5" s="133">
        <v>5377.0179914680448</v>
      </c>
      <c r="BL5" s="134">
        <v>100</v>
      </c>
      <c r="BM5" s="136"/>
      <c r="BN5" s="133">
        <v>5135.0435765257325</v>
      </c>
      <c r="BO5" s="134">
        <v>100</v>
      </c>
      <c r="BP5" s="134"/>
      <c r="BQ5" s="360"/>
      <c r="BR5" s="133">
        <v>8104.2892685999996</v>
      </c>
      <c r="BS5" s="136">
        <v>100</v>
      </c>
      <c r="BT5" s="137">
        <v>7683.56</v>
      </c>
      <c r="BU5" s="138">
        <v>100</v>
      </c>
      <c r="BV5" s="133">
        <v>7751.6217583999996</v>
      </c>
      <c r="BW5" s="136">
        <v>100</v>
      </c>
      <c r="BX5" s="139">
        <v>7649.4216106000003</v>
      </c>
      <c r="BY5" s="134">
        <v>100</v>
      </c>
      <c r="BZ5" s="140">
        <v>7663.7571723999999</v>
      </c>
      <c r="CA5" s="134">
        <v>100</v>
      </c>
      <c r="CB5" s="141">
        <v>7391.7758002999999</v>
      </c>
      <c r="CC5" s="134">
        <v>100</v>
      </c>
      <c r="CD5" s="140">
        <v>7418</v>
      </c>
      <c r="CE5" s="134">
        <v>100</v>
      </c>
      <c r="CF5" s="142"/>
      <c r="CI5" s="142"/>
    </row>
    <row r="6" spans="1:87" ht="12" customHeight="1" x14ac:dyDescent="0.2">
      <c r="B6" s="143" t="s">
        <v>115</v>
      </c>
      <c r="C6" s="144"/>
      <c r="D6" s="145"/>
      <c r="E6" s="145"/>
      <c r="F6" s="340"/>
      <c r="G6" s="144"/>
      <c r="H6" s="145"/>
      <c r="I6" s="145"/>
      <c r="J6" s="340"/>
      <c r="K6" s="144"/>
      <c r="L6" s="145"/>
      <c r="M6" s="145"/>
      <c r="N6" s="340"/>
      <c r="O6" s="144"/>
      <c r="P6" s="145"/>
      <c r="Q6" s="145"/>
      <c r="R6" s="299"/>
      <c r="S6" s="144"/>
      <c r="T6" s="145"/>
      <c r="U6" s="145"/>
      <c r="V6" s="299"/>
      <c r="W6" s="148"/>
      <c r="X6" s="145"/>
      <c r="Y6" s="145"/>
      <c r="Z6" s="299"/>
      <c r="AA6" s="144"/>
      <c r="AB6" s="145"/>
      <c r="AC6" s="145"/>
      <c r="AD6" s="299"/>
      <c r="AE6" s="144"/>
      <c r="AF6" s="145"/>
      <c r="AG6" s="145"/>
      <c r="AH6" s="299"/>
      <c r="AI6" s="144"/>
      <c r="AJ6" s="145"/>
      <c r="AK6" s="145"/>
      <c r="AL6" s="299"/>
      <c r="AM6" s="144"/>
      <c r="AN6" s="145"/>
      <c r="AO6" s="145"/>
      <c r="AP6" s="299"/>
      <c r="AQ6" s="144"/>
      <c r="AR6" s="145"/>
      <c r="AS6" s="145"/>
      <c r="AT6" s="146"/>
      <c r="AU6" s="144"/>
      <c r="AV6" s="145"/>
      <c r="AW6" s="145"/>
      <c r="AX6" s="146"/>
      <c r="AY6" s="144"/>
      <c r="AZ6" s="145"/>
      <c r="BA6" s="145"/>
      <c r="BB6" s="144"/>
      <c r="BC6" s="145"/>
      <c r="BD6" s="145"/>
      <c r="BE6" s="144"/>
      <c r="BF6" s="145"/>
      <c r="BG6" s="145"/>
      <c r="BH6" s="147"/>
      <c r="BI6" s="148"/>
      <c r="BJ6" s="145"/>
      <c r="BK6" s="149"/>
      <c r="BL6" s="143"/>
      <c r="BM6" s="150"/>
      <c r="BN6" s="149"/>
      <c r="BO6" s="143"/>
      <c r="BP6" s="143"/>
      <c r="BQ6" s="361"/>
      <c r="BR6" s="149"/>
      <c r="BS6" s="151"/>
      <c r="BT6" s="152"/>
      <c r="BU6" s="153"/>
      <c r="BV6" s="154"/>
      <c r="BW6" s="155"/>
      <c r="BX6" s="152"/>
      <c r="BY6" s="153"/>
      <c r="BZ6" s="156"/>
      <c r="CA6" s="157"/>
      <c r="CB6" s="158"/>
      <c r="CC6" s="159"/>
      <c r="CD6" s="160"/>
      <c r="CE6" s="161"/>
      <c r="CF6" s="116"/>
      <c r="CI6" s="116"/>
    </row>
    <row r="7" spans="1:87" ht="12" customHeight="1" x14ac:dyDescent="0.2">
      <c r="B7" s="112" t="s">
        <v>116</v>
      </c>
      <c r="C7" s="312">
        <v>18.984742012620149</v>
      </c>
      <c r="D7" s="341">
        <f t="array" ref="D7:D12">C7:C12/C5*100</f>
        <v>0.37602722444013109</v>
      </c>
      <c r="E7" s="314">
        <v>936652018.53709078</v>
      </c>
      <c r="F7" s="342"/>
      <c r="G7" s="312">
        <v>22.79473963946932</v>
      </c>
      <c r="H7" s="341">
        <f t="array" ref="H7:H12">G7:G12/G5*100</f>
        <v>0.46063660346795526</v>
      </c>
      <c r="I7" s="314">
        <v>1111093869.3349478</v>
      </c>
      <c r="J7" s="342"/>
      <c r="K7" s="312">
        <v>28.452118155025001</v>
      </c>
      <c r="L7" s="341">
        <v>0.6121830730313067</v>
      </c>
      <c r="M7" s="314">
        <v>1368611715.1300499</v>
      </c>
      <c r="N7" s="342"/>
      <c r="O7" s="312">
        <v>26.7738218537311</v>
      </c>
      <c r="P7" s="341">
        <v>0.5865941971081835</v>
      </c>
      <c r="Q7" s="314">
        <v>1269819055.39393</v>
      </c>
      <c r="R7" s="292"/>
      <c r="S7" s="162">
        <v>21.862627409755198</v>
      </c>
      <c r="T7" s="163">
        <v>0.43857806778876773</v>
      </c>
      <c r="U7" s="164">
        <v>1024497675.07019</v>
      </c>
      <c r="V7" s="292"/>
      <c r="W7" s="166">
        <v>20.4226262826711</v>
      </c>
      <c r="X7" s="163">
        <v>0.40198018778247713</v>
      </c>
      <c r="Y7" s="164">
        <v>946377736.38626897</v>
      </c>
      <c r="Z7" s="292"/>
      <c r="AA7" s="162">
        <v>25.0720759892085</v>
      </c>
      <c r="AB7" s="163">
        <v>0.49479711854154329</v>
      </c>
      <c r="AC7" s="164">
        <v>1149330885.3297</v>
      </c>
      <c r="AD7" s="292"/>
      <c r="AE7" s="162">
        <v>24.536549143283001</v>
      </c>
      <c r="AF7" s="163">
        <v>0.48519392407114442</v>
      </c>
      <c r="AG7" s="164">
        <v>1110209314.0639999</v>
      </c>
      <c r="AH7" s="292"/>
      <c r="AI7" s="162">
        <v>23.502986728006</v>
      </c>
      <c r="AJ7" s="163">
        <v>0.46479252977193253</v>
      </c>
      <c r="AK7" s="164">
        <v>1051389666.94733</v>
      </c>
      <c r="AL7" s="292"/>
      <c r="AM7" s="162">
        <v>33.775350090235897</v>
      </c>
      <c r="AN7" s="163">
        <v>0.6218148923110467</v>
      </c>
      <c r="AO7" s="164">
        <v>1434614100.19206</v>
      </c>
      <c r="AP7" s="292"/>
      <c r="AQ7" s="162">
        <v>29.882652456250401</v>
      </c>
      <c r="AR7" s="166">
        <v>0.5452144271300714</v>
      </c>
      <c r="AS7" s="164">
        <v>1270779154.6761601</v>
      </c>
      <c r="AT7" s="165"/>
      <c r="AU7" s="162">
        <v>34.969127104119799</v>
      </c>
      <c r="AV7" s="166">
        <v>0.63449708276066297</v>
      </c>
      <c r="AW7" s="164">
        <v>1441174644.0109701</v>
      </c>
      <c r="AX7" s="165"/>
      <c r="AY7" s="162">
        <v>37.483155541999999</v>
      </c>
      <c r="AZ7" s="166">
        <v>0.69490695080501219</v>
      </c>
      <c r="BA7" s="164">
        <v>1536077610.8</v>
      </c>
      <c r="BB7" s="162">
        <v>37.839458723</v>
      </c>
      <c r="BC7" s="166">
        <v>0.68821080133350654</v>
      </c>
      <c r="BD7" s="164">
        <v>1531214609.0999999</v>
      </c>
      <c r="BE7" s="162">
        <v>36.846658294000001</v>
      </c>
      <c r="BF7" s="166">
        <v>0.68559703136542005</v>
      </c>
      <c r="BG7" s="167">
        <v>1499499758.3</v>
      </c>
      <c r="BH7" s="162">
        <v>35.063831464000003</v>
      </c>
      <c r="BI7" s="166">
        <v>0.66024006808805502</v>
      </c>
      <c r="BJ7" s="167">
        <v>1403335171.9000001</v>
      </c>
      <c r="BK7" s="168">
        <v>40.373099078000003</v>
      </c>
      <c r="BL7" s="169">
        <v>0.75084552705722407</v>
      </c>
      <c r="BM7" s="167">
        <v>1585462203.9000001</v>
      </c>
      <c r="BN7" s="168">
        <v>34.438364753000002</v>
      </c>
      <c r="BO7" s="169">
        <v>0.67065379757303456</v>
      </c>
      <c r="BP7" s="164">
        <v>1341197041.5</v>
      </c>
      <c r="BQ7" s="362"/>
      <c r="BR7" s="168">
        <v>38.787234456</v>
      </c>
      <c r="BS7" s="170">
        <v>0.47860130815271873</v>
      </c>
      <c r="BT7" s="168">
        <v>34.149958511000001</v>
      </c>
      <c r="BU7" s="170">
        <v>0.44445489474930888</v>
      </c>
      <c r="BV7" s="169">
        <v>23.309883455000001</v>
      </c>
      <c r="BW7" s="171">
        <v>0.3007097634729195</v>
      </c>
      <c r="BX7" s="169">
        <v>26.363516291</v>
      </c>
      <c r="BY7" s="171">
        <v>0.34464718553971974</v>
      </c>
      <c r="BZ7" s="169">
        <v>24.102604662000001</v>
      </c>
      <c r="CA7" s="171">
        <v>0.31450115289146058</v>
      </c>
      <c r="CB7" s="169">
        <v>22.848372691000002</v>
      </c>
      <c r="CC7" s="171">
        <v>0.30910532608514296</v>
      </c>
      <c r="CD7" s="172">
        <v>26.396598140943944</v>
      </c>
      <c r="CE7" s="173">
        <v>0.35582194049999999</v>
      </c>
      <c r="CF7" s="116"/>
      <c r="CI7" s="116"/>
    </row>
    <row r="8" spans="1:87" ht="12" customHeight="1" x14ac:dyDescent="0.2">
      <c r="B8" s="112" t="s">
        <v>117</v>
      </c>
      <c r="C8" s="312">
        <v>7.1467565192689042</v>
      </c>
      <c r="D8" s="341">
        <v>0.14155446599714971</v>
      </c>
      <c r="E8" s="314">
        <v>352600204.69682789</v>
      </c>
      <c r="F8" s="343"/>
      <c r="G8" s="312">
        <v>5.4912659019854342</v>
      </c>
      <c r="H8" s="341">
        <v>0.1109676229620167</v>
      </c>
      <c r="I8" s="314">
        <v>267663152.77493128</v>
      </c>
      <c r="J8" s="343"/>
      <c r="K8" s="312">
        <v>4.6819581867181999</v>
      </c>
      <c r="L8" s="341">
        <v>0.10073821340584523</v>
      </c>
      <c r="M8" s="314">
        <v>225212857.23537201</v>
      </c>
      <c r="N8" s="343"/>
      <c r="O8" s="312">
        <v>5.1179068452838496</v>
      </c>
      <c r="P8" s="341">
        <v>0.11212947009152487</v>
      </c>
      <c r="Q8" s="314">
        <v>242730218.77027401</v>
      </c>
      <c r="R8" s="293"/>
      <c r="S8" s="162">
        <v>6.3568932891278704</v>
      </c>
      <c r="T8" s="163">
        <v>0.12752328087707659</v>
      </c>
      <c r="U8" s="164">
        <v>297888367.821464</v>
      </c>
      <c r="V8" s="293"/>
      <c r="W8" s="166">
        <v>5.8766362627540403</v>
      </c>
      <c r="X8" s="163">
        <v>0.11567030193543827</v>
      </c>
      <c r="Y8" s="164">
        <v>272321377.619766</v>
      </c>
      <c r="Z8" s="293"/>
      <c r="AA8" s="162">
        <v>6.4173656891190998</v>
      </c>
      <c r="AB8" s="163">
        <v>0.12664663480480048</v>
      </c>
      <c r="AC8" s="164">
        <v>294178934.051346</v>
      </c>
      <c r="AD8" s="293"/>
      <c r="AE8" s="162">
        <v>7.8605371796158199</v>
      </c>
      <c r="AF8" s="163">
        <v>0.15543688956476567</v>
      </c>
      <c r="AG8" s="164">
        <v>355667031.22736597</v>
      </c>
      <c r="AH8" s="293"/>
      <c r="AI8" s="162">
        <v>8.4803618406484205</v>
      </c>
      <c r="AJ8" s="163">
        <v>0.16770672080580923</v>
      </c>
      <c r="AK8" s="164">
        <v>379363053.48833603</v>
      </c>
      <c r="AL8" s="293"/>
      <c r="AM8" s="162">
        <v>8.8225215830364192</v>
      </c>
      <c r="AN8" s="163">
        <v>0.16242541656595927</v>
      </c>
      <c r="AO8" s="164">
        <v>374738198.96634799</v>
      </c>
      <c r="AP8" s="293"/>
      <c r="AQ8" s="162">
        <v>11.224874772476101</v>
      </c>
      <c r="AR8" s="166">
        <v>0.20479988105614991</v>
      </c>
      <c r="AS8" s="164">
        <v>477345071.54599297</v>
      </c>
      <c r="AT8" s="174"/>
      <c r="AU8" s="162">
        <v>12.572876984521301</v>
      </c>
      <c r="AV8" s="166">
        <v>0.22812847872452618</v>
      </c>
      <c r="AW8" s="164">
        <v>518163105.94228601</v>
      </c>
      <c r="AX8" s="174"/>
      <c r="AY8" s="162">
        <v>13.582346422000001</v>
      </c>
      <c r="AZ8" s="166">
        <v>0.25180555906808738</v>
      </c>
      <c r="BA8" s="164">
        <v>556611041.41999996</v>
      </c>
      <c r="BB8" s="162">
        <v>16.448908396</v>
      </c>
      <c r="BC8" s="166">
        <v>0.29916697569967521</v>
      </c>
      <c r="BD8" s="164">
        <v>665622862.75999999</v>
      </c>
      <c r="BE8" s="162">
        <v>17.590284575999998</v>
      </c>
      <c r="BF8" s="166">
        <v>0.3272982529366123</v>
      </c>
      <c r="BG8" s="167">
        <v>715848565.15999997</v>
      </c>
      <c r="BH8" s="162">
        <v>15.202436497000001</v>
      </c>
      <c r="BI8" s="166">
        <v>0.28625672919369505</v>
      </c>
      <c r="BJ8" s="167">
        <v>608436469.85000002</v>
      </c>
      <c r="BK8" s="162">
        <v>18.020583668</v>
      </c>
      <c r="BL8" s="166">
        <v>0.33514084752169448</v>
      </c>
      <c r="BM8" s="167">
        <v>707673053.37</v>
      </c>
      <c r="BN8" s="162">
        <v>18.384042833999999</v>
      </c>
      <c r="BO8" s="166">
        <v>0.35801142794660124</v>
      </c>
      <c r="BP8" s="164">
        <v>715963839.61000001</v>
      </c>
      <c r="BQ8" s="363"/>
      <c r="BR8" s="162">
        <v>21.071788406</v>
      </c>
      <c r="BS8" s="175">
        <v>0.26000785149220262</v>
      </c>
      <c r="BT8" s="166">
        <v>21.967254101000002</v>
      </c>
      <c r="BU8" s="171">
        <v>0.28589942814268388</v>
      </c>
      <c r="BV8" s="166">
        <v>20.490238672</v>
      </c>
      <c r="BW8" s="171">
        <v>0.26433486192480782</v>
      </c>
      <c r="BX8" s="166">
        <v>20.959999062000001</v>
      </c>
      <c r="BY8" s="171">
        <v>0.27400763258956984</v>
      </c>
      <c r="BZ8" s="166">
        <v>22.790928805</v>
      </c>
      <c r="CA8" s="171">
        <v>0.29738584211773428</v>
      </c>
      <c r="CB8" s="166">
        <v>21.660181322</v>
      </c>
      <c r="CC8" s="176">
        <v>0.29303082110689704</v>
      </c>
      <c r="CD8" s="172">
        <v>23.258826898714929</v>
      </c>
      <c r="CE8" s="173">
        <v>0.31352528369999999</v>
      </c>
      <c r="CF8" s="116"/>
      <c r="CI8" s="116"/>
    </row>
    <row r="9" spans="1:87" ht="12" customHeight="1" x14ac:dyDescent="0.2">
      <c r="B9" s="112" t="s">
        <v>118</v>
      </c>
      <c r="C9" s="312">
        <v>11.486854787937686</v>
      </c>
      <c r="D9" s="341">
        <v>0.22751797841570501</v>
      </c>
      <c r="E9" s="315">
        <v>566728044.90111518</v>
      </c>
      <c r="F9" s="342"/>
      <c r="G9" s="312">
        <v>15.766777488976892</v>
      </c>
      <c r="H9" s="341">
        <v>0.31861538868300121</v>
      </c>
      <c r="I9" s="315">
        <v>768526865.59478211</v>
      </c>
      <c r="J9" s="342"/>
      <c r="K9" s="312">
        <v>16.933078507736099</v>
      </c>
      <c r="L9" s="341">
        <v>0.36433646100669892</v>
      </c>
      <c r="M9" s="315">
        <v>814519660.45668697</v>
      </c>
      <c r="N9" s="342"/>
      <c r="O9" s="312">
        <v>16.7321093297946</v>
      </c>
      <c r="P9" s="341">
        <v>0.36658786675498234</v>
      </c>
      <c r="Q9" s="315">
        <v>793564377.173406</v>
      </c>
      <c r="R9" s="292"/>
      <c r="S9" s="162">
        <v>13.308790833678501</v>
      </c>
      <c r="T9" s="163">
        <v>0.26698272165746695</v>
      </c>
      <c r="U9" s="177">
        <v>623659042.05160499</v>
      </c>
      <c r="V9" s="292"/>
      <c r="W9" s="166">
        <v>16.562064642918202</v>
      </c>
      <c r="X9" s="163">
        <v>0.32599244402150535</v>
      </c>
      <c r="Y9" s="177">
        <v>767480588.91659701</v>
      </c>
      <c r="Z9" s="292"/>
      <c r="AA9" s="162">
        <v>14.904785502169499</v>
      </c>
      <c r="AB9" s="163">
        <v>0.29414576288487287</v>
      </c>
      <c r="AC9" s="177">
        <v>683251371.93390298</v>
      </c>
      <c r="AD9" s="292"/>
      <c r="AE9" s="162">
        <v>15.901603018095701</v>
      </c>
      <c r="AF9" s="163">
        <v>0.31444361317139508</v>
      </c>
      <c r="AG9" s="177">
        <v>719502472.66416895</v>
      </c>
      <c r="AH9" s="292"/>
      <c r="AI9" s="162">
        <v>17.985573286426899</v>
      </c>
      <c r="AJ9" s="163">
        <v>0.35568075683060546</v>
      </c>
      <c r="AK9" s="177">
        <v>804572037.00584495</v>
      </c>
      <c r="AL9" s="292"/>
      <c r="AM9" s="162">
        <v>22.609058962251201</v>
      </c>
      <c r="AN9" s="163">
        <v>0.41623993611632598</v>
      </c>
      <c r="AO9" s="177">
        <v>960323866.15279102</v>
      </c>
      <c r="AP9" s="292"/>
      <c r="AQ9" s="162">
        <v>23.654623284081602</v>
      </c>
      <c r="AR9" s="166">
        <v>0.43158290254487214</v>
      </c>
      <c r="AS9" s="164">
        <v>1005928179.40566</v>
      </c>
      <c r="AT9" s="165"/>
      <c r="AU9" s="162">
        <v>34.588663590421199</v>
      </c>
      <c r="AV9" s="166">
        <v>0.62759376519085741</v>
      </c>
      <c r="AW9" s="164">
        <v>1425494688.16646</v>
      </c>
      <c r="AX9" s="165"/>
      <c r="AY9" s="162">
        <v>25.112730598999999</v>
      </c>
      <c r="AZ9" s="166">
        <v>0.46556942164020587</v>
      </c>
      <c r="BA9" s="164">
        <v>1029131690.3</v>
      </c>
      <c r="BB9" s="162">
        <v>37.770003465000002</v>
      </c>
      <c r="BC9" s="166">
        <v>0.6869475734656102</v>
      </c>
      <c r="BD9" s="164">
        <v>1528404027</v>
      </c>
      <c r="BE9" s="162">
        <v>37.206333604999998</v>
      </c>
      <c r="BF9" s="166">
        <v>0.69228942456725318</v>
      </c>
      <c r="BG9" s="167">
        <v>1514136989.0999999</v>
      </c>
      <c r="BH9" s="162">
        <v>41.062958006000002</v>
      </c>
      <c r="BI9" s="166">
        <v>0.77320158858319976</v>
      </c>
      <c r="BJ9" s="167">
        <v>1643434012.4000001</v>
      </c>
      <c r="BK9" s="168">
        <v>41.492445066000002</v>
      </c>
      <c r="BL9" s="169">
        <v>0.77166275306941368</v>
      </c>
      <c r="BM9" s="167">
        <v>1629419214.8</v>
      </c>
      <c r="BN9" s="168">
        <v>32.924007746999997</v>
      </c>
      <c r="BO9" s="169">
        <v>0.64116316164303555</v>
      </c>
      <c r="BP9" s="164">
        <v>1282220631</v>
      </c>
      <c r="BQ9" s="362"/>
      <c r="BR9" s="168">
        <v>22.752318371000001</v>
      </c>
      <c r="BS9" s="178">
        <v>0.28074415432274447</v>
      </c>
      <c r="BT9" s="169">
        <v>25.631706098999999</v>
      </c>
      <c r="BU9" s="179">
        <v>0.33359153958581694</v>
      </c>
      <c r="BV9" s="169">
        <v>25.852742320000001</v>
      </c>
      <c r="BW9" s="171">
        <v>0.3335139810193245</v>
      </c>
      <c r="BX9" s="169">
        <v>23.468891721999999</v>
      </c>
      <c r="BY9" s="171">
        <v>0.3068060948487733</v>
      </c>
      <c r="BZ9" s="169">
        <v>25.93232652</v>
      </c>
      <c r="CA9" s="171">
        <v>0.3383761507135406</v>
      </c>
      <c r="CB9" s="169">
        <v>23.237666096000002</v>
      </c>
      <c r="CC9" s="176">
        <v>0.31437190093153106</v>
      </c>
      <c r="CD9" s="172">
        <v>20.324628231377361</v>
      </c>
      <c r="CE9" s="173">
        <v>0.2739727528</v>
      </c>
      <c r="CF9" s="116"/>
      <c r="CI9" s="116"/>
    </row>
    <row r="10" spans="1:87" ht="12" customHeight="1" x14ac:dyDescent="0.2">
      <c r="B10" s="112" t="s">
        <v>119</v>
      </c>
      <c r="C10" s="312">
        <v>10.871807597404182</v>
      </c>
      <c r="D10" s="341">
        <v>0.21533585406540967</v>
      </c>
      <c r="E10" s="315">
        <v>536383403.28703272</v>
      </c>
      <c r="F10" s="342"/>
      <c r="G10" s="312">
        <v>12.254004149470404</v>
      </c>
      <c r="H10" s="341">
        <v>0.24762918724110017</v>
      </c>
      <c r="I10" s="315">
        <v>597302232.91107321</v>
      </c>
      <c r="J10" s="342"/>
      <c r="K10" s="312">
        <v>12.6920082621943</v>
      </c>
      <c r="L10" s="341">
        <v>0.27308450564397047</v>
      </c>
      <c r="M10" s="315">
        <v>610514517.81275296</v>
      </c>
      <c r="N10" s="342"/>
      <c r="O10" s="312">
        <v>14.2695586340791</v>
      </c>
      <c r="P10" s="341">
        <v>0.31263524258040526</v>
      </c>
      <c r="Q10" s="315">
        <v>676771421.15179706</v>
      </c>
      <c r="R10" s="292"/>
      <c r="S10" s="162">
        <v>10.415059647633701</v>
      </c>
      <c r="T10" s="163">
        <v>0.20893265253771709</v>
      </c>
      <c r="U10" s="177">
        <v>488056819.28042001</v>
      </c>
      <c r="V10" s="292"/>
      <c r="W10" s="166">
        <v>10.379229826981501</v>
      </c>
      <c r="X10" s="163">
        <v>0.20429521145513599</v>
      </c>
      <c r="Y10" s="177">
        <v>480970071.778983</v>
      </c>
      <c r="Z10" s="292"/>
      <c r="AA10" s="162">
        <v>10.1728552270477</v>
      </c>
      <c r="AB10" s="163">
        <v>0.20076117573391183</v>
      </c>
      <c r="AC10" s="177">
        <v>466334607.05312502</v>
      </c>
      <c r="AD10" s="292"/>
      <c r="AE10" s="162">
        <v>10.4527208395731</v>
      </c>
      <c r="AF10" s="163">
        <v>0.2066955956910132</v>
      </c>
      <c r="AG10" s="177">
        <v>472955995.79379898</v>
      </c>
      <c r="AH10" s="292"/>
      <c r="AI10" s="162">
        <v>10.236365390451001</v>
      </c>
      <c r="AJ10" s="163">
        <v>0.20243325754969818</v>
      </c>
      <c r="AK10" s="177">
        <v>457916643.66610098</v>
      </c>
      <c r="AL10" s="292"/>
      <c r="AM10" s="162">
        <v>9.4442566070409892</v>
      </c>
      <c r="AN10" s="163">
        <v>0.1738717552705038</v>
      </c>
      <c r="AO10" s="177">
        <v>401146506.49350101</v>
      </c>
      <c r="AP10" s="292"/>
      <c r="AQ10" s="162">
        <v>9.3879031670527802</v>
      </c>
      <c r="AR10" s="166">
        <v>0.17128400012920109</v>
      </c>
      <c r="AS10" s="164">
        <v>399226663.97418803</v>
      </c>
      <c r="AT10" s="165"/>
      <c r="AU10" s="162">
        <v>7.9325657050033804</v>
      </c>
      <c r="AV10" s="166">
        <v>0.14393238308882333</v>
      </c>
      <c r="AW10" s="164">
        <v>326923017.60815299</v>
      </c>
      <c r="AX10" s="165"/>
      <c r="AY10" s="162">
        <v>6.8380665036000003</v>
      </c>
      <c r="AZ10" s="166">
        <v>0.126772142705385</v>
      </c>
      <c r="BA10" s="164">
        <v>280227230.22000003</v>
      </c>
      <c r="BB10" s="180">
        <v>8.7376960793999991</v>
      </c>
      <c r="BC10" s="181">
        <v>0.15891815114568206</v>
      </c>
      <c r="BD10" s="164">
        <v>353580319.01999998</v>
      </c>
      <c r="BE10" s="162">
        <v>7.2389830967000002</v>
      </c>
      <c r="BF10" s="166">
        <v>0.13469404149494174</v>
      </c>
      <c r="BG10" s="167">
        <v>294595328.49000001</v>
      </c>
      <c r="BH10" s="162">
        <v>6.7278300061999996</v>
      </c>
      <c r="BI10" s="166">
        <v>0.12668275986721322</v>
      </c>
      <c r="BJ10" s="167">
        <v>269263228.93000001</v>
      </c>
      <c r="BK10" s="168">
        <v>7.3057373328999997</v>
      </c>
      <c r="BL10" s="169">
        <v>0.13586968361445584</v>
      </c>
      <c r="BM10" s="167">
        <v>286898223.75999999</v>
      </c>
      <c r="BN10" s="168">
        <v>6.3003384126000004</v>
      </c>
      <c r="BO10" s="169">
        <v>0.1226929882620915</v>
      </c>
      <c r="BP10" s="164">
        <v>245365751.24000001</v>
      </c>
      <c r="BQ10" s="362"/>
      <c r="BR10" s="168">
        <v>5.7369600145000001</v>
      </c>
      <c r="BS10" s="178">
        <v>7.078918118986452E-2</v>
      </c>
      <c r="BT10" s="169">
        <v>6.6694561840000004</v>
      </c>
      <c r="BU10" s="179">
        <v>8.6801641218393566E-2</v>
      </c>
      <c r="BV10" s="169">
        <v>5.9134792028999996</v>
      </c>
      <c r="BW10" s="171">
        <v>7.6286993705438386E-2</v>
      </c>
      <c r="BX10" s="169">
        <v>6.6123332809999997</v>
      </c>
      <c r="BY10" s="171">
        <v>8.6442264756816642E-2</v>
      </c>
      <c r="BZ10" s="169">
        <v>6.9456072767999997</v>
      </c>
      <c r="CA10" s="171">
        <v>9.0629271264148076E-2</v>
      </c>
      <c r="CB10" s="169">
        <v>5.2018974741999999</v>
      </c>
      <c r="CC10" s="176">
        <v>7.0374124090572088E-2</v>
      </c>
      <c r="CD10" s="172">
        <v>8.1597696191913478</v>
      </c>
      <c r="CE10" s="173">
        <v>0.1099923954</v>
      </c>
      <c r="CF10" s="116"/>
      <c r="CI10" s="116"/>
    </row>
    <row r="11" spans="1:87" ht="12" customHeight="1" x14ac:dyDescent="0.2">
      <c r="B11" s="112" t="s">
        <v>120</v>
      </c>
      <c r="C11" s="312">
        <v>2.0256845355299054</v>
      </c>
      <c r="D11" s="341">
        <v>4.012235367645535E-2</v>
      </c>
      <c r="E11" s="315">
        <v>99941390.189141363</v>
      </c>
      <c r="F11" s="344"/>
      <c r="G11" s="312">
        <v>3.805967731030742</v>
      </c>
      <c r="H11" s="341">
        <v>7.6911080199179513E-2</v>
      </c>
      <c r="I11" s="315">
        <v>185515933.92682195</v>
      </c>
      <c r="J11" s="344"/>
      <c r="K11" s="312">
        <v>3.4168132531210098</v>
      </c>
      <c r="L11" s="341">
        <v>7.3517030467564415E-2</v>
      </c>
      <c r="M11" s="315">
        <v>164356503.131109</v>
      </c>
      <c r="N11" s="344"/>
      <c r="O11" s="312">
        <v>5.9088441085276697</v>
      </c>
      <c r="P11" s="341">
        <v>0.12945830761909649</v>
      </c>
      <c r="Q11" s="315">
        <v>280242502.74583</v>
      </c>
      <c r="R11" s="294"/>
      <c r="S11" s="162">
        <v>4.83254254505382</v>
      </c>
      <c r="T11" s="163">
        <v>9.6943845412240423E-2</v>
      </c>
      <c r="U11" s="177">
        <v>226456249.25558001</v>
      </c>
      <c r="V11" s="294"/>
      <c r="W11" s="166">
        <v>3.9558391026590298</v>
      </c>
      <c r="X11" s="163">
        <v>7.786309768951824E-2</v>
      </c>
      <c r="Y11" s="177">
        <v>183312273.53748101</v>
      </c>
      <c r="Z11" s="294"/>
      <c r="AA11" s="162">
        <v>5.4005754003644197</v>
      </c>
      <c r="AB11" s="163">
        <v>0.10658029066746677</v>
      </c>
      <c r="AC11" s="177">
        <v>247568175.40208</v>
      </c>
      <c r="AD11" s="294"/>
      <c r="AE11" s="162">
        <v>5.8194203296449203</v>
      </c>
      <c r="AF11" s="163">
        <v>0.11507516273260338</v>
      </c>
      <c r="AG11" s="177">
        <v>263312278.13238901</v>
      </c>
      <c r="AH11" s="294"/>
      <c r="AI11" s="162">
        <v>5.6242773403147597</v>
      </c>
      <c r="AJ11" s="163">
        <v>0.1112251018730689</v>
      </c>
      <c r="AK11" s="177">
        <v>251598111.68198001</v>
      </c>
      <c r="AL11" s="294"/>
      <c r="AM11" s="162">
        <v>7.6726660523227697</v>
      </c>
      <c r="AN11" s="163">
        <v>0.14125621206937383</v>
      </c>
      <c r="AO11" s="177">
        <v>325897877.45558602</v>
      </c>
      <c r="AP11" s="294"/>
      <c r="AQ11" s="180">
        <v>5.4884138915513399</v>
      </c>
      <c r="AR11" s="166">
        <v>0.10013710931838626</v>
      </c>
      <c r="AS11" s="164">
        <v>233398356.31490701</v>
      </c>
      <c r="AT11" s="182"/>
      <c r="AU11" s="180">
        <v>6.4406896108127798</v>
      </c>
      <c r="AV11" s="166">
        <v>0.11686304770662022</v>
      </c>
      <c r="AW11" s="164">
        <v>265438669.06974399</v>
      </c>
      <c r="AX11" s="182"/>
      <c r="AY11" s="180">
        <v>7.1122808960999997</v>
      </c>
      <c r="AZ11" s="166">
        <v>0.13185585256395088</v>
      </c>
      <c r="BA11" s="164">
        <v>291464666.94999999</v>
      </c>
      <c r="BB11" s="180">
        <v>8.8985127008999996</v>
      </c>
      <c r="BC11" s="181">
        <v>0.16184302744374049</v>
      </c>
      <c r="BD11" s="164">
        <v>360087937.48000002</v>
      </c>
      <c r="BE11" s="180">
        <v>10.208610910999999</v>
      </c>
      <c r="BF11" s="181">
        <v>0.18994920188151582</v>
      </c>
      <c r="BG11" s="167">
        <v>415446347.17000002</v>
      </c>
      <c r="BH11" s="180">
        <v>8.5627521767000001</v>
      </c>
      <c r="BI11" s="169">
        <v>0.16123372273135533</v>
      </c>
      <c r="BJ11" s="167">
        <v>342701033.99000001</v>
      </c>
      <c r="BK11" s="180">
        <v>11.142575971999999</v>
      </c>
      <c r="BL11" s="169">
        <v>0.20722593805117306</v>
      </c>
      <c r="BM11" s="167">
        <v>437571884.80000001</v>
      </c>
      <c r="BN11" s="180">
        <v>9.8115945880000002</v>
      </c>
      <c r="BO11" s="181">
        <v>0.19107130137809519</v>
      </c>
      <c r="BP11" s="164">
        <v>382111105.68000001</v>
      </c>
      <c r="BQ11" s="364"/>
      <c r="BR11" s="380">
        <v>6.52</v>
      </c>
      <c r="BS11" s="381">
        <v>8.045122507240314E-2</v>
      </c>
      <c r="BT11" s="169">
        <v>15.095876517000001</v>
      </c>
      <c r="BU11" s="179">
        <v>0.19646982020053205</v>
      </c>
      <c r="BV11" s="169">
        <v>6.9848732693000004</v>
      </c>
      <c r="BW11" s="171">
        <v>9.0108540986676547E-2</v>
      </c>
      <c r="BX11" s="169">
        <v>8.2195931782000002</v>
      </c>
      <c r="BY11" s="171">
        <v>0.10745378666028682</v>
      </c>
      <c r="BZ11" s="169">
        <v>5.3270431157000004</v>
      </c>
      <c r="CA11" s="171">
        <v>6.9509549896552517E-2</v>
      </c>
      <c r="CB11" s="169">
        <v>9.3293508263000007</v>
      </c>
      <c r="CC11" s="176">
        <v>0.12621257838909783</v>
      </c>
      <c r="CD11" s="172">
        <v>4.6026445518331425</v>
      </c>
      <c r="CE11" s="173">
        <v>6.2042915800000001E-2</v>
      </c>
      <c r="CF11" s="116"/>
      <c r="CI11" s="116"/>
    </row>
    <row r="12" spans="1:87" ht="12" customHeight="1" x14ac:dyDescent="0.2">
      <c r="A12" s="42"/>
      <c r="B12" s="112" t="s">
        <v>121</v>
      </c>
      <c r="C12" s="316">
        <v>0.61056630343566654</v>
      </c>
      <c r="D12" s="345">
        <v>1.2093372259942453E-2</v>
      </c>
      <c r="E12" s="315">
        <v>30123567.662051089</v>
      </c>
      <c r="F12" s="344"/>
      <c r="G12" s="316">
        <v>0.70599691292397215</v>
      </c>
      <c r="H12" s="345">
        <v>1.4266801252033577E-2</v>
      </c>
      <c r="I12" s="315">
        <v>34412713.377123997</v>
      </c>
      <c r="J12" s="344"/>
      <c r="K12" s="316">
        <v>0.63905665524436595</v>
      </c>
      <c r="L12" s="345">
        <v>1.3750106931125265E-2</v>
      </c>
      <c r="M12" s="315">
        <v>30740081.291444998</v>
      </c>
      <c r="N12" s="344"/>
      <c r="O12" s="316">
        <v>0.614365141107583</v>
      </c>
      <c r="P12" s="345">
        <v>1.3460275811502678E-2</v>
      </c>
      <c r="Q12" s="315">
        <v>29137885.782992002</v>
      </c>
      <c r="R12" s="294"/>
      <c r="S12" s="183" t="s">
        <v>89</v>
      </c>
      <c r="T12" s="166"/>
      <c r="U12" s="177"/>
      <c r="V12" s="294"/>
      <c r="W12" s="235"/>
      <c r="X12" s="166"/>
      <c r="Y12" s="177"/>
      <c r="Z12" s="294"/>
      <c r="AA12" s="183"/>
      <c r="AB12" s="166"/>
      <c r="AC12" s="177"/>
      <c r="AD12" s="294"/>
      <c r="AE12" s="183"/>
      <c r="AF12" s="166"/>
      <c r="AG12" s="177"/>
      <c r="AH12" s="294"/>
      <c r="AI12" s="183"/>
      <c r="AJ12" s="166"/>
      <c r="AK12" s="177">
        <v>53778545.996264502</v>
      </c>
      <c r="AL12" s="294"/>
      <c r="AM12" s="183" t="s">
        <v>89</v>
      </c>
      <c r="AN12" s="166">
        <v>0</v>
      </c>
      <c r="AO12" s="177" t="s">
        <v>89</v>
      </c>
      <c r="AP12" s="294"/>
      <c r="AQ12" s="183" t="s">
        <v>89</v>
      </c>
      <c r="AR12" s="166">
        <v>0</v>
      </c>
      <c r="AS12" s="177" t="s">
        <v>89</v>
      </c>
      <c r="AT12" s="182"/>
      <c r="AU12" s="183" t="s">
        <v>89</v>
      </c>
      <c r="AV12" s="166">
        <v>0</v>
      </c>
      <c r="AW12" s="177" t="s">
        <v>89</v>
      </c>
      <c r="AX12" s="182"/>
      <c r="AY12" s="180">
        <v>1.6583493949999999</v>
      </c>
      <c r="AZ12" s="166">
        <v>3.0744437195462913E-2</v>
      </c>
      <c r="BA12" s="164">
        <v>67959950.003999993</v>
      </c>
      <c r="BB12" s="180">
        <v>1.7821105691000001</v>
      </c>
      <c r="BC12" s="181">
        <v>3.2412401874018802E-2</v>
      </c>
      <c r="BD12" s="164">
        <v>72115030.988999993</v>
      </c>
      <c r="BE12" s="180">
        <v>2.3572316622999998</v>
      </c>
      <c r="BF12" s="181">
        <v>4.3860450438096221E-2</v>
      </c>
      <c r="BG12" s="167">
        <v>95929141.790999994</v>
      </c>
      <c r="BH12" s="180">
        <v>2.3232458351999998</v>
      </c>
      <c r="BI12" s="184">
        <v>4.3745932043752593E-2</v>
      </c>
      <c r="BJ12" s="167">
        <v>92981641.121999994</v>
      </c>
      <c r="BK12" s="168">
        <v>1.7310486383000001</v>
      </c>
      <c r="BL12" s="169">
        <v>3.2193469336474836E-2</v>
      </c>
      <c r="BM12" s="167">
        <v>67978734.648000002</v>
      </c>
      <c r="BN12" s="180">
        <v>1.4743944063000001</v>
      </c>
      <c r="BO12" s="181">
        <v>2.8712403007445278E-2</v>
      </c>
      <c r="BP12" s="164">
        <v>57420072.928999998</v>
      </c>
      <c r="BQ12" s="364"/>
      <c r="BR12" s="380"/>
      <c r="BS12" s="382">
        <v>0</v>
      </c>
      <c r="BT12" s="184">
        <v>1.1488462045000001</v>
      </c>
      <c r="BU12" s="185">
        <v>1.4952004077536975E-2</v>
      </c>
      <c r="BV12" s="184">
        <v>1.5399218823</v>
      </c>
      <c r="BW12" s="186">
        <v>1.9865802670664016E-2</v>
      </c>
      <c r="BX12" s="184">
        <v>2.3309044140999999</v>
      </c>
      <c r="BY12" s="186">
        <v>3.0471642599356866E-2</v>
      </c>
      <c r="BZ12" s="184">
        <v>1.5215507923</v>
      </c>
      <c r="CA12" s="186">
        <v>1.9853849203099263E-2</v>
      </c>
      <c r="CB12" s="184">
        <v>2.4713991869999998</v>
      </c>
      <c r="CC12" s="187">
        <v>3.343444462830835E-2</v>
      </c>
      <c r="CD12" s="172">
        <v>2.6332250459608759</v>
      </c>
      <c r="CE12" s="173">
        <v>3.5495454400000001E-2</v>
      </c>
      <c r="CF12" s="116"/>
      <c r="CI12" s="116"/>
    </row>
    <row r="13" spans="1:87" s="203" customFormat="1" ht="12" customHeight="1" x14ac:dyDescent="0.2">
      <c r="A13" s="14"/>
      <c r="B13" s="188" t="s">
        <v>122</v>
      </c>
      <c r="C13" s="317">
        <v>51.126411756196489</v>
      </c>
      <c r="D13" s="318">
        <f>SUM(D7:D12)</f>
        <v>1.0126512488547934</v>
      </c>
      <c r="E13" s="319">
        <v>2522428629.2732587</v>
      </c>
      <c r="F13" s="346"/>
      <c r="G13" s="317">
        <v>60.818751823856736</v>
      </c>
      <c r="H13" s="318">
        <f>SUM(H7:H12)</f>
        <v>1.2290266838052863</v>
      </c>
      <c r="I13" s="319">
        <v>2964514767.9196792</v>
      </c>
      <c r="J13" s="346"/>
      <c r="K13" s="317">
        <v>66.815033020038967</v>
      </c>
      <c r="L13" s="318">
        <v>1.4376093904865108</v>
      </c>
      <c r="M13" s="319">
        <v>3213955335.057416</v>
      </c>
      <c r="N13" s="346"/>
      <c r="O13" s="317">
        <v>69.416605912523906</v>
      </c>
      <c r="P13" s="318">
        <v>1.5208653599656952</v>
      </c>
      <c r="Q13" s="319">
        <v>3292265461.01823</v>
      </c>
      <c r="R13" s="300"/>
      <c r="S13" s="189">
        <v>57.414845305751498</v>
      </c>
      <c r="T13" s="190">
        <v>1.1517779379687765</v>
      </c>
      <c r="U13" s="196">
        <v>2690498924.38868</v>
      </c>
      <c r="V13" s="300"/>
      <c r="W13" s="193">
        <v>58.193385493188202</v>
      </c>
      <c r="X13" s="190">
        <v>1.1454250645568942</v>
      </c>
      <c r="Y13" s="191">
        <v>2696662205.6061101</v>
      </c>
      <c r="Z13" s="300"/>
      <c r="AA13" s="189">
        <v>63.071000686597998</v>
      </c>
      <c r="AB13" s="190">
        <v>1.2447054410928169</v>
      </c>
      <c r="AC13" s="191">
        <v>2891242396.08075</v>
      </c>
      <c r="AD13" s="300"/>
      <c r="AE13" s="189">
        <v>65.303173819802794</v>
      </c>
      <c r="AF13" s="190">
        <v>1.2913267866196245</v>
      </c>
      <c r="AG13" s="191">
        <v>2954783551.2367702</v>
      </c>
      <c r="AH13" s="300"/>
      <c r="AI13" s="189">
        <v>67.031741564123394</v>
      </c>
      <c r="AJ13" s="190">
        <v>1.3256124890494114</v>
      </c>
      <c r="AK13" s="191">
        <v>2998618058.7858601</v>
      </c>
      <c r="AL13" s="300"/>
      <c r="AM13" s="189">
        <v>83.371867233105405</v>
      </c>
      <c r="AN13" s="193">
        <v>1.5349024808572231</v>
      </c>
      <c r="AO13" s="191">
        <v>3541235130.7212801</v>
      </c>
      <c r="AP13" s="300"/>
      <c r="AQ13" s="189">
        <v>80.621608679734706</v>
      </c>
      <c r="AR13" s="193">
        <v>1.4709559084482238</v>
      </c>
      <c r="AS13" s="191">
        <v>3428486138.4597602</v>
      </c>
      <c r="AT13" s="192"/>
      <c r="AU13" s="189">
        <f>SUM(AU7:AU12)+1.58</f>
        <v>98.083922994878463</v>
      </c>
      <c r="AV13" s="193">
        <v>1.75101475747149</v>
      </c>
      <c r="AW13" s="191">
        <f>SUM(AW7:AW12)+65000000</f>
        <v>4042194124.7976131</v>
      </c>
      <c r="AX13" s="192"/>
      <c r="AY13" s="189">
        <f>SUM(AY7:AY12)</f>
        <v>91.786929357700004</v>
      </c>
      <c r="AZ13" s="193">
        <v>1.7016543639781039</v>
      </c>
      <c r="BA13" s="191">
        <f>SUM(BA7:BA12)</f>
        <v>3761472189.6939998</v>
      </c>
      <c r="BB13" s="189">
        <f t="shared" ref="BB13:BN13" si="0">SUM(BB7:BB12)</f>
        <v>111.4766899334</v>
      </c>
      <c r="BC13" s="193">
        <v>2.0274989309622331</v>
      </c>
      <c r="BD13" s="191">
        <f>SUM(BD7:BD12)</f>
        <v>4511024786.349</v>
      </c>
      <c r="BE13" s="189">
        <f t="shared" si="0"/>
        <v>111.44810214499998</v>
      </c>
      <c r="BF13" s="193">
        <v>2.0736884026838394</v>
      </c>
      <c r="BG13" s="191">
        <f>SUM(BG7:BG12)</f>
        <v>4535456130.0110006</v>
      </c>
      <c r="BH13" s="189">
        <f t="shared" si="0"/>
        <v>108.94305398510001</v>
      </c>
      <c r="BI13" s="193">
        <v>2.0513608005072714</v>
      </c>
      <c r="BJ13" s="191">
        <f>SUM(BJ7:BJ12)</f>
        <v>4360151558.1919994</v>
      </c>
      <c r="BK13" s="194">
        <f t="shared" si="0"/>
        <v>120.06548975520001</v>
      </c>
      <c r="BL13" s="195">
        <v>2.2329382186504358</v>
      </c>
      <c r="BM13" s="191">
        <f>SUM(BM7:BM12)</f>
        <v>4715003315.2779999</v>
      </c>
      <c r="BN13" s="194">
        <f t="shared" si="0"/>
        <v>103.33274274090002</v>
      </c>
      <c r="BO13" s="195">
        <v>2.0123050798103033</v>
      </c>
      <c r="BP13" s="196">
        <f>SUM(BP7:BP12)</f>
        <v>4024278441.9590001</v>
      </c>
      <c r="BQ13" s="365"/>
      <c r="BR13" s="194">
        <f>SUM(BR7:BR12)</f>
        <v>94.8683012475</v>
      </c>
      <c r="BS13" s="197">
        <v>1.1705937202299335</v>
      </c>
      <c r="BT13" s="195">
        <f>SUM(BT7:BT12)</f>
        <v>104.6630976165</v>
      </c>
      <c r="BU13" s="197">
        <v>1.3621693279742724</v>
      </c>
      <c r="BV13" s="198">
        <f>SUM(BV7:BV12)</f>
        <v>84.091138801500009</v>
      </c>
      <c r="BW13" s="199">
        <v>1.0477044039654388</v>
      </c>
      <c r="BX13" s="200">
        <f>SUM(BX7:BX12)</f>
        <v>87.95523794830001</v>
      </c>
      <c r="BY13" s="201">
        <v>1.1126934580825627</v>
      </c>
      <c r="BZ13" s="200">
        <f>SUM(BZ7:BZ12)</f>
        <v>86.620061171800003</v>
      </c>
      <c r="CA13" s="201">
        <v>1.0891407130095776</v>
      </c>
      <c r="CB13" s="200">
        <f>SUM(CB7:CB12)</f>
        <v>84.748867596500006</v>
      </c>
      <c r="CC13" s="201">
        <v>1.1136956521213606</v>
      </c>
      <c r="CD13" s="194">
        <v>85.375692488021599</v>
      </c>
      <c r="CE13" s="195">
        <v>1.1508507425999999</v>
      </c>
      <c r="CF13" s="202"/>
      <c r="CI13" s="202"/>
    </row>
    <row r="14" spans="1:87" ht="12" customHeight="1" x14ac:dyDescent="0.2">
      <c r="B14" s="143" t="s">
        <v>123</v>
      </c>
      <c r="C14" s="3"/>
      <c r="D14" s="254"/>
      <c r="E14" s="295"/>
      <c r="F14" s="347"/>
      <c r="G14" s="3"/>
      <c r="H14" s="254"/>
      <c r="I14" s="295"/>
      <c r="J14" s="347"/>
      <c r="K14" s="3"/>
      <c r="L14" s="254"/>
      <c r="M14" s="295"/>
      <c r="N14" s="347"/>
      <c r="O14" s="3"/>
      <c r="P14" s="254"/>
      <c r="Q14" s="295"/>
      <c r="R14" s="301"/>
      <c r="S14" s="213"/>
      <c r="T14" s="163"/>
      <c r="U14" s="295"/>
      <c r="V14" s="301"/>
      <c r="W14" s="112"/>
      <c r="X14" s="163"/>
      <c r="Y14" s="204"/>
      <c r="Z14" s="301"/>
      <c r="AA14" s="112"/>
      <c r="AB14" s="163"/>
      <c r="AC14" s="204"/>
      <c r="AD14" s="301"/>
      <c r="AE14" s="112"/>
      <c r="AF14" s="163"/>
      <c r="AG14" s="204"/>
      <c r="AH14" s="301"/>
      <c r="AI14" s="112"/>
      <c r="AJ14" s="163"/>
      <c r="AK14" s="204"/>
      <c r="AL14" s="301"/>
      <c r="AM14" s="112"/>
      <c r="AN14" s="163"/>
      <c r="AO14" s="204"/>
      <c r="AP14" s="301"/>
      <c r="AQ14" s="206"/>
      <c r="AR14" s="166"/>
      <c r="AS14" s="204"/>
      <c r="AT14" s="205"/>
      <c r="AU14" s="206"/>
      <c r="AV14" s="207"/>
      <c r="AW14" s="204"/>
      <c r="AX14" s="205"/>
      <c r="AY14" s="206"/>
      <c r="AZ14" s="207"/>
      <c r="BA14" s="204"/>
      <c r="BB14" s="206"/>
      <c r="BC14" s="207"/>
      <c r="BD14" s="204"/>
      <c r="BE14" s="207"/>
      <c r="BF14" s="207"/>
      <c r="BG14" s="207"/>
      <c r="BH14" s="208"/>
      <c r="BI14" s="209"/>
      <c r="BJ14" s="210"/>
      <c r="BK14" s="211"/>
      <c r="BL14" s="212"/>
      <c r="BM14" s="112"/>
      <c r="BN14" s="211"/>
      <c r="BO14" s="212"/>
      <c r="BP14" s="112"/>
      <c r="BQ14" s="366"/>
      <c r="BR14" s="213"/>
      <c r="BS14" s="214"/>
      <c r="BT14" s="215"/>
      <c r="BU14" s="216"/>
      <c r="BV14" s="215"/>
      <c r="BW14" s="216"/>
      <c r="BX14" s="215"/>
      <c r="BY14" s="216"/>
      <c r="BZ14" s="156"/>
      <c r="CA14" s="157"/>
      <c r="CB14" s="217"/>
      <c r="CC14" s="218"/>
      <c r="CD14" s="172"/>
      <c r="CE14" s="219"/>
      <c r="CF14" s="116"/>
      <c r="CI14" s="116"/>
    </row>
    <row r="15" spans="1:87" ht="12" customHeight="1" x14ac:dyDescent="0.2">
      <c r="B15" s="112" t="s">
        <v>124</v>
      </c>
      <c r="C15" s="312">
        <v>141.46755450465355</v>
      </c>
      <c r="D15" s="313">
        <f t="array" ref="D15:D19">C15:C19/C5*100</f>
        <v>2.8020213197185355</v>
      </c>
      <c r="E15" s="315">
        <v>6979598163.420187</v>
      </c>
      <c r="F15" s="348"/>
      <c r="G15" s="312">
        <v>139.8739469174304</v>
      </c>
      <c r="H15" s="313">
        <f t="array" ref="H15:H19">G15:G19/G5*100</f>
        <v>2.8265758170862889</v>
      </c>
      <c r="I15" s="315">
        <v>6817936390.4880724</v>
      </c>
      <c r="J15" s="348"/>
      <c r="K15" s="312">
        <v>145.45620271978601</v>
      </c>
      <c r="L15" s="313">
        <v>3.1296729715266101</v>
      </c>
      <c r="M15" s="315">
        <v>6996774791.8083096</v>
      </c>
      <c r="N15" s="348"/>
      <c r="O15" s="312">
        <v>144.530347651477</v>
      </c>
      <c r="P15" s="313">
        <v>3.1665506591308734</v>
      </c>
      <c r="Q15" s="315">
        <v>6854732601.6132498</v>
      </c>
      <c r="R15" s="302"/>
      <c r="S15" s="162">
        <v>150.638307325288</v>
      </c>
      <c r="T15" s="163">
        <v>3.0218992677987169</v>
      </c>
      <c r="U15" s="177">
        <v>7059014122.0814104</v>
      </c>
      <c r="V15" s="302"/>
      <c r="W15" s="166">
        <v>157.35750073951499</v>
      </c>
      <c r="X15" s="163">
        <v>3.0972802822095398</v>
      </c>
      <c r="Y15" s="177">
        <v>7291894455.2995195</v>
      </c>
      <c r="Z15" s="302"/>
      <c r="AA15" s="162">
        <v>157.25287531584499</v>
      </c>
      <c r="AB15" s="163">
        <v>3.1033836058148054</v>
      </c>
      <c r="AC15" s="177">
        <v>7208640660.0391998</v>
      </c>
      <c r="AD15" s="302"/>
      <c r="AE15" s="162">
        <v>153.829860172726</v>
      </c>
      <c r="AF15" s="163">
        <v>3.0418830725001405</v>
      </c>
      <c r="AG15" s="177">
        <v>6960365230.97118</v>
      </c>
      <c r="AH15" s="302"/>
      <c r="AI15" s="162">
        <v>148.93353669237999</v>
      </c>
      <c r="AJ15" s="163">
        <v>2.9452935530379358</v>
      </c>
      <c r="AK15" s="177">
        <v>6662437559.6358099</v>
      </c>
      <c r="AL15" s="302"/>
      <c r="AM15" s="162">
        <v>160.228400578605</v>
      </c>
      <c r="AN15" s="163">
        <v>2.9498556013416191</v>
      </c>
      <c r="AO15" s="177">
        <v>6805730276.8785105</v>
      </c>
      <c r="AP15" s="302"/>
      <c r="AQ15" s="162">
        <v>153.04695411373999</v>
      </c>
      <c r="AR15" s="166">
        <v>2.7923695037878624</v>
      </c>
      <c r="AS15" s="164">
        <v>6508420872.5835104</v>
      </c>
      <c r="AT15" s="220"/>
      <c r="AU15" s="162">
        <v>137.04032873425001</v>
      </c>
      <c r="AV15" s="166">
        <v>2.4865272885865051</v>
      </c>
      <c r="AW15" s="164">
        <v>5647811750.9390402</v>
      </c>
      <c r="AX15" s="220"/>
      <c r="AY15" s="162">
        <v>136.02308830000001</v>
      </c>
      <c r="AZ15" s="221">
        <v>2.52175645734309</v>
      </c>
      <c r="BA15" s="164">
        <v>5574291104</v>
      </c>
      <c r="BB15" s="162">
        <v>132.12254228</v>
      </c>
      <c r="BC15" s="221">
        <v>2.402998450965419</v>
      </c>
      <c r="BD15" s="164">
        <v>5346481523.6999998</v>
      </c>
      <c r="BE15" s="162">
        <v>129.96946715000001</v>
      </c>
      <c r="BF15" s="221">
        <v>2.4183110483236234</v>
      </c>
      <c r="BG15" s="167">
        <v>5289195644.8000002</v>
      </c>
      <c r="BH15" s="162">
        <v>126.34943217999999</v>
      </c>
      <c r="BI15" s="222">
        <v>2.3791170052553579</v>
      </c>
      <c r="BJ15" s="167">
        <v>5056794843.3999996</v>
      </c>
      <c r="BK15" s="162">
        <v>130.13592396999999</v>
      </c>
      <c r="BL15" s="222">
        <v>2.4202248193421054</v>
      </c>
      <c r="BM15" s="167">
        <v>5110471911.8000002</v>
      </c>
      <c r="BN15" s="162">
        <v>132.95470904999999</v>
      </c>
      <c r="BO15" s="222">
        <v>2.5891641827108796</v>
      </c>
      <c r="BP15" s="164">
        <v>5177901555.6999998</v>
      </c>
      <c r="BQ15" s="367"/>
      <c r="BR15" s="162">
        <v>140.24</v>
      </c>
      <c r="BS15" s="171">
        <v>1.7304416877536528</v>
      </c>
      <c r="BT15" s="166">
        <v>135.88999999999999</v>
      </c>
      <c r="BU15" s="171">
        <v>1.7685812305754101</v>
      </c>
      <c r="BV15" s="166">
        <v>136.10616139000001</v>
      </c>
      <c r="BW15" s="171">
        <v>1.7558411082495011</v>
      </c>
      <c r="BX15" s="166">
        <v>131.14626107999999</v>
      </c>
      <c r="BY15" s="171">
        <v>1.7144598344307136</v>
      </c>
      <c r="BZ15" s="166">
        <v>126.32509645</v>
      </c>
      <c r="CA15" s="171">
        <v>1.6483441947370541</v>
      </c>
      <c r="CB15" s="166">
        <v>121.20028893999999</v>
      </c>
      <c r="CC15" s="171">
        <v>1.6396640295161684</v>
      </c>
      <c r="CD15" s="172">
        <v>111.33064827650556</v>
      </c>
      <c r="CE15" s="173">
        <v>1.5007194145</v>
      </c>
      <c r="CF15" s="116"/>
      <c r="CI15" s="116"/>
    </row>
    <row r="16" spans="1:87" ht="12" customHeight="1" x14ac:dyDescent="0.2">
      <c r="B16" s="223" t="s">
        <v>125</v>
      </c>
      <c r="C16" s="349">
        <v>54.961765891872886</v>
      </c>
      <c r="D16" s="350">
        <v>1.0886173888963417</v>
      </c>
      <c r="E16" s="351">
        <v>2711653860.282341</v>
      </c>
      <c r="F16" s="352"/>
      <c r="G16" s="349">
        <v>52.828393878812527</v>
      </c>
      <c r="H16" s="350">
        <v>1.0675573534899148</v>
      </c>
      <c r="I16" s="351">
        <v>2575037289.0386305</v>
      </c>
      <c r="J16" s="352"/>
      <c r="K16" s="349">
        <v>56.404647511159098</v>
      </c>
      <c r="L16" s="350">
        <v>1.2136168653064094</v>
      </c>
      <c r="M16" s="351">
        <v>2713192070.6550202</v>
      </c>
      <c r="N16" s="352"/>
      <c r="O16" s="349">
        <v>55.1168427127147</v>
      </c>
      <c r="P16" s="350">
        <v>1.2075683581833259</v>
      </c>
      <c r="Q16" s="351">
        <v>2614061508.7420502</v>
      </c>
      <c r="R16" s="302"/>
      <c r="S16" s="162">
        <v>57.698179035405197</v>
      </c>
      <c r="T16" s="163">
        <v>1.1574617909367622</v>
      </c>
      <c r="U16" s="177">
        <v>2703776136.7684598</v>
      </c>
      <c r="V16" s="302"/>
      <c r="W16" s="166">
        <v>63.248019362825701</v>
      </c>
      <c r="X16" s="163">
        <v>1.2449158275941936</v>
      </c>
      <c r="Y16" s="177">
        <v>2930892264.6395898</v>
      </c>
      <c r="Z16" s="302"/>
      <c r="AA16" s="162">
        <v>68.242382748278899</v>
      </c>
      <c r="AB16" s="163">
        <v>1.3467626039738836</v>
      </c>
      <c r="AC16" s="177">
        <v>3128304102.73353</v>
      </c>
      <c r="AD16" s="302"/>
      <c r="AE16" s="162">
        <v>70.709980779359697</v>
      </c>
      <c r="AF16" s="163">
        <v>1.3982427946565879</v>
      </c>
      <c r="AG16" s="177">
        <v>3199426243.68683</v>
      </c>
      <c r="AH16" s="302"/>
      <c r="AI16" s="162">
        <v>69.484532296900895</v>
      </c>
      <c r="AJ16" s="163">
        <v>1.3741186139467354</v>
      </c>
      <c r="AK16" s="177">
        <v>3108341936.07306</v>
      </c>
      <c r="AL16" s="302"/>
      <c r="AM16" s="162">
        <v>21.931548448018798</v>
      </c>
      <c r="AN16" s="163">
        <v>0.40376675297176956</v>
      </c>
      <c r="AO16" s="177">
        <v>931546484.59643698</v>
      </c>
      <c r="AP16" s="302"/>
      <c r="AQ16" s="224">
        <v>33.475691791670499</v>
      </c>
      <c r="AR16" s="166">
        <v>0.61077008306740554</v>
      </c>
      <c r="AS16" s="225">
        <v>1423575480.1050301</v>
      </c>
      <c r="AT16" s="220"/>
      <c r="AU16" s="224">
        <v>38.979902693361304</v>
      </c>
      <c r="AV16" s="226">
        <v>0.70727057245642366</v>
      </c>
      <c r="AW16" s="225">
        <v>1606469821.8065901</v>
      </c>
      <c r="AX16" s="220"/>
      <c r="AY16" s="162"/>
      <c r="AZ16" s="221"/>
      <c r="BA16" s="164"/>
      <c r="BB16" s="162"/>
      <c r="BC16" s="221"/>
      <c r="BD16" s="164"/>
      <c r="BE16" s="162"/>
      <c r="BF16" s="221"/>
      <c r="BG16" s="167"/>
      <c r="BH16" s="162"/>
      <c r="BI16" s="222"/>
      <c r="BJ16" s="167"/>
      <c r="BK16" s="162"/>
      <c r="BL16" s="222"/>
      <c r="BM16" s="167"/>
      <c r="BN16" s="162"/>
      <c r="BO16" s="222"/>
      <c r="BP16" s="164"/>
      <c r="BQ16" s="367"/>
      <c r="BR16" s="162"/>
      <c r="BS16" s="171"/>
      <c r="BT16" s="166"/>
      <c r="BU16" s="171"/>
      <c r="BV16" s="166"/>
      <c r="BW16" s="171"/>
      <c r="BX16" s="166"/>
      <c r="BY16" s="171"/>
      <c r="BZ16" s="166"/>
      <c r="CA16" s="171"/>
      <c r="CB16" s="166"/>
      <c r="CC16" s="171"/>
      <c r="CD16" s="172"/>
      <c r="CE16" s="173"/>
      <c r="CF16" s="116"/>
      <c r="CI16" s="116"/>
    </row>
    <row r="17" spans="1:87" ht="12" customHeight="1" x14ac:dyDescent="0.2">
      <c r="B17" s="227" t="s">
        <v>126</v>
      </c>
      <c r="C17" s="349">
        <v>60.069369033491157</v>
      </c>
      <c r="D17" s="350">
        <v>1.1897827263872431</v>
      </c>
      <c r="E17" s="351">
        <v>2963648161.2479763</v>
      </c>
      <c r="F17" s="352"/>
      <c r="G17" s="349">
        <v>61.812809818409093</v>
      </c>
      <c r="H17" s="350">
        <v>1.249114629774535</v>
      </c>
      <c r="I17" s="351">
        <v>3012968567.3918204</v>
      </c>
      <c r="J17" s="352"/>
      <c r="K17" s="349">
        <v>65.342509741770101</v>
      </c>
      <c r="L17" s="350">
        <v>1.4059262018856102</v>
      </c>
      <c r="M17" s="351">
        <v>3143123610.0357599</v>
      </c>
      <c r="N17" s="352"/>
      <c r="O17" s="349">
        <v>68.081471069992205</v>
      </c>
      <c r="P17" s="350">
        <v>1.4916135648628268</v>
      </c>
      <c r="Q17" s="351">
        <v>3228943172.7835102</v>
      </c>
      <c r="R17" s="302"/>
      <c r="S17" s="162">
        <v>69.559241688893806</v>
      </c>
      <c r="T17" s="163">
        <v>1.3954021739927984</v>
      </c>
      <c r="U17" s="177">
        <v>3259593646.0097699</v>
      </c>
      <c r="V17" s="302"/>
      <c r="W17" s="166">
        <v>75.011464864818805</v>
      </c>
      <c r="X17" s="163">
        <v>1.4764566669754866</v>
      </c>
      <c r="Y17" s="177">
        <v>3476006432.2393699</v>
      </c>
      <c r="Z17" s="302"/>
      <c r="AA17" s="162">
        <v>74.949579676917693</v>
      </c>
      <c r="AB17" s="163">
        <v>1.4791290548098495</v>
      </c>
      <c r="AC17" s="177">
        <v>3435769212.0205002</v>
      </c>
      <c r="AD17" s="302"/>
      <c r="AE17" s="162">
        <v>76.0443197291481</v>
      </c>
      <c r="AF17" s="163">
        <v>1.5037257960460439</v>
      </c>
      <c r="AG17" s="177">
        <v>3440789964.06357</v>
      </c>
      <c r="AH17" s="302"/>
      <c r="AI17" s="162">
        <v>75.581231958202494</v>
      </c>
      <c r="AJ17" s="163">
        <v>1.4946862886695158</v>
      </c>
      <c r="AK17" s="177">
        <v>3381073529.74475</v>
      </c>
      <c r="AL17" s="302"/>
      <c r="AM17" s="162">
        <v>75.7076667908903</v>
      </c>
      <c r="AN17" s="163">
        <v>1.3938021233511146</v>
      </c>
      <c r="AO17" s="177">
        <v>3215696831.5852399</v>
      </c>
      <c r="AP17" s="302"/>
      <c r="AQ17" s="224">
        <v>64.721525371550499</v>
      </c>
      <c r="AR17" s="166">
        <v>1.1808559976426547</v>
      </c>
      <c r="AS17" s="225">
        <v>2752324795.1775098</v>
      </c>
      <c r="AT17" s="220"/>
      <c r="AU17" s="224">
        <v>58.353610376531101</v>
      </c>
      <c r="AV17" s="226">
        <v>1.0587966763430963</v>
      </c>
      <c r="AW17" s="225">
        <v>2404914009.1702299</v>
      </c>
      <c r="AX17" s="220"/>
      <c r="AY17" s="162"/>
      <c r="AZ17" s="221"/>
      <c r="BA17" s="164"/>
      <c r="BB17" s="162"/>
      <c r="BC17" s="221"/>
      <c r="BD17" s="164"/>
      <c r="BE17" s="162"/>
      <c r="BF17" s="221"/>
      <c r="BG17" s="167"/>
      <c r="BH17" s="162"/>
      <c r="BI17" s="222"/>
      <c r="BJ17" s="167"/>
      <c r="BK17" s="162"/>
      <c r="BL17" s="222"/>
      <c r="BM17" s="167"/>
      <c r="BN17" s="162"/>
      <c r="BO17" s="222"/>
      <c r="BP17" s="164"/>
      <c r="BQ17" s="367"/>
      <c r="BR17" s="162"/>
      <c r="BS17" s="171"/>
      <c r="BT17" s="166"/>
      <c r="BU17" s="171"/>
      <c r="BV17" s="166"/>
      <c r="BW17" s="171"/>
      <c r="BX17" s="166"/>
      <c r="BY17" s="171"/>
      <c r="BZ17" s="166"/>
      <c r="CA17" s="171"/>
      <c r="CB17" s="166"/>
      <c r="CC17" s="171"/>
      <c r="CD17" s="172"/>
      <c r="CE17" s="173"/>
      <c r="CF17" s="116"/>
      <c r="CI17" s="116"/>
    </row>
    <row r="18" spans="1:87" ht="12" customHeight="1" x14ac:dyDescent="0.2">
      <c r="B18" s="227" t="s">
        <v>127</v>
      </c>
      <c r="C18" s="349">
        <v>26.436419579289481</v>
      </c>
      <c r="D18" s="350">
        <v>0.52362120443495008</v>
      </c>
      <c r="E18" s="351">
        <v>1304296141.8898687</v>
      </c>
      <c r="F18" s="352"/>
      <c r="G18" s="349">
        <v>25.232743220208722</v>
      </c>
      <c r="H18" s="350">
        <v>0.50990383382183768</v>
      </c>
      <c r="I18" s="351">
        <v>1229930534.0576191</v>
      </c>
      <c r="J18" s="352"/>
      <c r="K18" s="349">
        <v>23.709045466856601</v>
      </c>
      <c r="L18" s="350">
        <v>0.51012990433458605</v>
      </c>
      <c r="M18" s="351">
        <v>1140459111.1175399</v>
      </c>
      <c r="N18" s="352"/>
      <c r="O18" s="349">
        <v>21.332033868770498</v>
      </c>
      <c r="P18" s="350">
        <v>0.46736873608472934</v>
      </c>
      <c r="Q18" s="351">
        <v>1011727920.08769</v>
      </c>
      <c r="R18" s="302"/>
      <c r="S18" s="162">
        <v>23.380886600989101</v>
      </c>
      <c r="T18" s="163">
        <v>0.46903530286915818</v>
      </c>
      <c r="U18" s="177">
        <v>1095644339.30319</v>
      </c>
      <c r="V18" s="302"/>
      <c r="W18" s="166">
        <v>19.098016511870998</v>
      </c>
      <c r="X18" s="163">
        <v>0.37590778763986982</v>
      </c>
      <c r="Y18" s="177">
        <v>884995758.420555</v>
      </c>
      <c r="Z18" s="302"/>
      <c r="AA18" s="162">
        <v>14.060912890648099</v>
      </c>
      <c r="AB18" s="163">
        <v>0.27749194703106661</v>
      </c>
      <c r="AC18" s="177">
        <v>644567345.28517795</v>
      </c>
      <c r="AD18" s="302"/>
      <c r="AE18" s="162">
        <v>7.0755596642181597</v>
      </c>
      <c r="AF18" s="163">
        <v>0.13991448179750751</v>
      </c>
      <c r="AG18" s="177">
        <v>320149023.22077203</v>
      </c>
      <c r="AH18" s="302"/>
      <c r="AI18" s="162">
        <v>3.8677724372764799</v>
      </c>
      <c r="AJ18" s="163">
        <v>7.6488650421682264E-2</v>
      </c>
      <c r="AK18" s="177">
        <v>173022093.817996</v>
      </c>
      <c r="AL18" s="302"/>
      <c r="AM18" s="162">
        <v>62.589185339696201</v>
      </c>
      <c r="AN18" s="163">
        <v>1.1522867250187401</v>
      </c>
      <c r="AO18" s="177">
        <v>2658486960.6968298</v>
      </c>
      <c r="AP18" s="302"/>
      <c r="AQ18" s="224">
        <v>54.8497369505194</v>
      </c>
      <c r="AR18" s="166">
        <v>1.0007434230778098</v>
      </c>
      <c r="AS18" s="225">
        <v>2332520597.3009701</v>
      </c>
      <c r="AT18" s="220"/>
      <c r="AU18" s="224">
        <v>39.7068156643573</v>
      </c>
      <c r="AV18" s="226">
        <v>0.72046003978697959</v>
      </c>
      <c r="AW18" s="225">
        <v>1636427919.96222</v>
      </c>
      <c r="AX18" s="220"/>
      <c r="AY18" s="162"/>
      <c r="AZ18" s="221"/>
      <c r="BA18" s="164"/>
      <c r="BB18" s="162"/>
      <c r="BC18" s="221"/>
      <c r="BD18" s="164"/>
      <c r="BE18" s="162"/>
      <c r="BF18" s="221"/>
      <c r="BG18" s="167"/>
      <c r="BH18" s="162"/>
      <c r="BI18" s="222"/>
      <c r="BJ18" s="167"/>
      <c r="BK18" s="162"/>
      <c r="BL18" s="222"/>
      <c r="BM18" s="167"/>
      <c r="BN18" s="162"/>
      <c r="BO18" s="222"/>
      <c r="BP18" s="164"/>
      <c r="BQ18" s="367"/>
      <c r="BR18" s="162"/>
      <c r="BS18" s="171"/>
      <c r="BT18" s="166"/>
      <c r="BU18" s="171"/>
      <c r="BV18" s="166"/>
      <c r="BW18" s="171"/>
      <c r="BX18" s="166"/>
      <c r="BY18" s="171"/>
      <c r="BZ18" s="166"/>
      <c r="CA18" s="171"/>
      <c r="CB18" s="166"/>
      <c r="CC18" s="171"/>
      <c r="CD18" s="172"/>
      <c r="CE18" s="173"/>
      <c r="CF18" s="116"/>
      <c r="CI18" s="116"/>
    </row>
    <row r="19" spans="1:87" ht="12" customHeight="1" x14ac:dyDescent="0.2">
      <c r="B19" s="112" t="s">
        <v>128</v>
      </c>
      <c r="C19" s="312">
        <v>26.540923492564133</v>
      </c>
      <c r="D19" s="313">
        <v>0.52569109384538715</v>
      </c>
      <c r="E19" s="315">
        <v>1309452061.3776689</v>
      </c>
      <c r="F19" s="348"/>
      <c r="G19" s="312">
        <v>26.606194416279539</v>
      </c>
      <c r="H19" s="313">
        <v>0.53765856600976769</v>
      </c>
      <c r="I19" s="315">
        <v>1296877260.7112851</v>
      </c>
      <c r="J19" s="348"/>
      <c r="K19" s="312">
        <v>27.220808468490599</v>
      </c>
      <c r="L19" s="313">
        <v>0.58568989794856807</v>
      </c>
      <c r="M19" s="315">
        <v>1309382913.50755</v>
      </c>
      <c r="N19" s="348"/>
      <c r="O19" s="312">
        <v>29.5412886662908</v>
      </c>
      <c r="P19" s="313">
        <v>0.64722730290106356</v>
      </c>
      <c r="Q19" s="315">
        <v>1401073461.7673299</v>
      </c>
      <c r="R19" s="302"/>
      <c r="S19" s="162">
        <v>28.766445115965201</v>
      </c>
      <c r="T19" s="163">
        <v>0.57707299674705115</v>
      </c>
      <c r="U19" s="177">
        <v>1348015295.1877301</v>
      </c>
      <c r="V19" s="302"/>
      <c r="W19" s="166">
        <v>33.0402931011091</v>
      </c>
      <c r="X19" s="163">
        <v>0.65033473370863693</v>
      </c>
      <c r="Y19" s="177">
        <v>1531076236.8059599</v>
      </c>
      <c r="Z19" s="302"/>
      <c r="AA19" s="162">
        <v>32.646509412049397</v>
      </c>
      <c r="AB19" s="163">
        <v>0.64427847117542825</v>
      </c>
      <c r="AC19" s="177">
        <v>1496551046.73523</v>
      </c>
      <c r="AD19" s="302"/>
      <c r="AE19" s="162">
        <v>33.116742817584097</v>
      </c>
      <c r="AF19" s="163">
        <v>0.65486154170612942</v>
      </c>
      <c r="AG19" s="177">
        <v>1498438762.22541</v>
      </c>
      <c r="AH19" s="302"/>
      <c r="AI19" s="162">
        <v>33.228229402731699</v>
      </c>
      <c r="AJ19" s="163">
        <v>0.65711787964099622</v>
      </c>
      <c r="AK19" s="177">
        <v>1486441593.5425899</v>
      </c>
      <c r="AL19" s="302"/>
      <c r="AM19" s="162">
        <v>34.095033436751102</v>
      </c>
      <c r="AN19" s="163">
        <v>0.62770036396880613</v>
      </c>
      <c r="AO19" s="177">
        <v>1448192708.1201</v>
      </c>
      <c r="AP19" s="302"/>
      <c r="AQ19" s="162">
        <v>34.263221662649997</v>
      </c>
      <c r="AR19" s="166">
        <v>0.62513870874688726</v>
      </c>
      <c r="AS19" s="164">
        <v>1457065698.0564301</v>
      </c>
      <c r="AT19" s="220"/>
      <c r="AU19" s="162">
        <v>34.203131804321004</v>
      </c>
      <c r="AV19" s="166">
        <v>0.62059848638782245</v>
      </c>
      <c r="AW19" s="164">
        <v>1409605854.76969</v>
      </c>
      <c r="AX19" s="220"/>
      <c r="AY19" s="162">
        <v>34.157792016000002</v>
      </c>
      <c r="AZ19" s="221">
        <v>0.63325743931760325</v>
      </c>
      <c r="BA19" s="164">
        <v>1399802625.8</v>
      </c>
      <c r="BB19" s="162">
        <v>34.799506999000002</v>
      </c>
      <c r="BC19" s="228">
        <v>0.63292122577946852</v>
      </c>
      <c r="BD19" s="164">
        <v>1408199675.8</v>
      </c>
      <c r="BE19" s="162">
        <v>34.406912978000001</v>
      </c>
      <c r="BF19" s="228">
        <v>0.6402012689440103</v>
      </c>
      <c r="BG19" s="167">
        <v>1400212667.4000001</v>
      </c>
      <c r="BH19" s="162">
        <v>33.789758098</v>
      </c>
      <c r="BI19" s="222">
        <v>0.63624969821701927</v>
      </c>
      <c r="BJ19" s="167">
        <v>1352343825.8</v>
      </c>
      <c r="BK19" s="162">
        <v>33.800205413999997</v>
      </c>
      <c r="BL19" s="222">
        <v>0.62860502731499679</v>
      </c>
      <c r="BM19" s="167">
        <v>1327342943.5</v>
      </c>
      <c r="BN19" s="162">
        <v>33.370807778</v>
      </c>
      <c r="BO19" s="222">
        <v>0.64986415948933418</v>
      </c>
      <c r="BP19" s="164">
        <v>1299621192.3</v>
      </c>
      <c r="BQ19" s="367"/>
      <c r="BR19" s="162">
        <v>33.679481490999997</v>
      </c>
      <c r="BS19" s="171">
        <v>0.41557600395004241</v>
      </c>
      <c r="BT19" s="166">
        <v>33.265870221</v>
      </c>
      <c r="BU19" s="171">
        <v>0.43294866209153049</v>
      </c>
      <c r="BV19" s="166">
        <v>33.561794190000001</v>
      </c>
      <c r="BW19" s="171">
        <v>0.4329648070564196</v>
      </c>
      <c r="BX19" s="166">
        <v>32.406840060999997</v>
      </c>
      <c r="BY19" s="171">
        <v>0.4236508550671727</v>
      </c>
      <c r="BZ19" s="166">
        <v>33.837399796</v>
      </c>
      <c r="CA19" s="171">
        <v>0.44152494703069251</v>
      </c>
      <c r="CB19" s="166">
        <v>33.566794307000002</v>
      </c>
      <c r="CC19" s="176">
        <v>0.45411001650831556</v>
      </c>
      <c r="CD19" s="172">
        <v>32.334588693683465</v>
      </c>
      <c r="CE19" s="173">
        <v>0.43586510779999998</v>
      </c>
      <c r="CF19" s="116"/>
      <c r="CI19" s="116"/>
    </row>
    <row r="20" spans="1:87" ht="12" customHeight="1" x14ac:dyDescent="0.2">
      <c r="B20" s="112" t="s">
        <v>129</v>
      </c>
      <c r="C20" s="312" t="s">
        <v>60</v>
      </c>
      <c r="D20" s="315" t="s">
        <v>60</v>
      </c>
      <c r="E20" s="315" t="s">
        <v>60</v>
      </c>
      <c r="F20" s="348"/>
      <c r="G20" s="312" t="s">
        <v>60</v>
      </c>
      <c r="H20" s="315" t="s">
        <v>60</v>
      </c>
      <c r="I20" s="315" t="s">
        <v>60</v>
      </c>
      <c r="J20" s="348"/>
      <c r="K20" s="312" t="s">
        <v>60</v>
      </c>
      <c r="L20" s="315" t="s">
        <v>60</v>
      </c>
      <c r="M20" s="315" t="s">
        <v>60</v>
      </c>
      <c r="N20" s="348"/>
      <c r="O20" s="312" t="s">
        <v>60</v>
      </c>
      <c r="P20" s="315" t="s">
        <v>60</v>
      </c>
      <c r="Q20" s="315" t="s">
        <v>60</v>
      </c>
      <c r="R20" s="302"/>
      <c r="S20" s="162" t="s">
        <v>60</v>
      </c>
      <c r="T20" s="163"/>
      <c r="U20" s="177" t="s">
        <v>60</v>
      </c>
      <c r="V20" s="302"/>
      <c r="W20" s="166">
        <v>5.8448757390765902</v>
      </c>
      <c r="X20" s="163">
        <v>0.11504515700573037</v>
      </c>
      <c r="Y20" s="177">
        <v>270849605.47409397</v>
      </c>
      <c r="Z20" s="302"/>
      <c r="AA20" s="162">
        <v>7.2793431771592099</v>
      </c>
      <c r="AB20" s="163">
        <v>0.14365775017927124</v>
      </c>
      <c r="AC20" s="177">
        <v>333692907.680408</v>
      </c>
      <c r="AD20" s="302"/>
      <c r="AE20" s="162">
        <v>7.6162751466346803</v>
      </c>
      <c r="AF20" s="163">
        <v>0.15060677048030763</v>
      </c>
      <c r="AG20" s="177">
        <v>344614866.45454901</v>
      </c>
      <c r="AH20" s="302"/>
      <c r="AI20" s="162">
        <v>7.94768173675992</v>
      </c>
      <c r="AJ20" s="163">
        <v>0.15717249654270779</v>
      </c>
      <c r="AK20" s="177">
        <v>355533981.74106503</v>
      </c>
      <c r="AL20" s="302"/>
      <c r="AM20" s="162">
        <v>9.6935489532538295</v>
      </c>
      <c r="AN20" s="163">
        <v>0.17846130631883231</v>
      </c>
      <c r="AO20" s="177">
        <v>411735243.96006697</v>
      </c>
      <c r="AP20" s="302"/>
      <c r="AQ20" s="229">
        <v>8.9489083504330704</v>
      </c>
      <c r="AR20" s="166">
        <v>0.16327445988484696</v>
      </c>
      <c r="AS20" s="164">
        <v>380558125.00202203</v>
      </c>
      <c r="AT20" s="220"/>
      <c r="AU20" s="229">
        <v>8.9850944064146407</v>
      </c>
      <c r="AV20" s="166">
        <v>0.16302998276807396</v>
      </c>
      <c r="AW20" s="164">
        <v>370300642.44995201</v>
      </c>
      <c r="AX20" s="220"/>
      <c r="AY20" s="230">
        <v>7.9823516746000003</v>
      </c>
      <c r="AZ20" s="221">
        <v>0.14798625095035414</v>
      </c>
      <c r="BA20" s="164">
        <v>327120582.88</v>
      </c>
      <c r="BB20" s="230">
        <v>8.9489141230999998</v>
      </c>
      <c r="BC20" s="228">
        <v>0.16275971083011057</v>
      </c>
      <c r="BD20" s="164">
        <v>362127485.51999998</v>
      </c>
      <c r="BE20" s="230">
        <v>9.6376506224000007</v>
      </c>
      <c r="BF20" s="228">
        <v>0.17932547921531561</v>
      </c>
      <c r="BG20" s="167">
        <v>392210730.86000001</v>
      </c>
      <c r="BH20" s="230">
        <v>9.0878017800999995</v>
      </c>
      <c r="BI20" s="222">
        <v>0.17112022889524492</v>
      </c>
      <c r="BJ20" s="167">
        <v>363714726.57999998</v>
      </c>
      <c r="BK20" s="230">
        <v>8.8576284462999997</v>
      </c>
      <c r="BL20" s="222">
        <v>0.16473124063104858</v>
      </c>
      <c r="BM20" s="167">
        <v>347841395.35000002</v>
      </c>
      <c r="BN20" s="230">
        <v>8.8389889836000002</v>
      </c>
      <c r="BO20" s="222">
        <v>0.17213074926971278</v>
      </c>
      <c r="BP20" s="164">
        <v>344233123.70999998</v>
      </c>
      <c r="BQ20" s="367"/>
      <c r="BR20" s="230">
        <v>9.8071110484999995</v>
      </c>
      <c r="BS20" s="171">
        <v>0.12101136476578604</v>
      </c>
      <c r="BT20" s="231">
        <v>10.096808040000001</v>
      </c>
      <c r="BU20" s="171">
        <v>0.13140794163122302</v>
      </c>
      <c r="BV20" s="231">
        <v>10.199404796</v>
      </c>
      <c r="BW20" s="171">
        <v>0.13157768933897573</v>
      </c>
      <c r="BX20" s="231">
        <v>10.120734284999999</v>
      </c>
      <c r="BY20" s="171">
        <v>0.1323071834735248</v>
      </c>
      <c r="BZ20" s="166">
        <v>9.2083422512999995</v>
      </c>
      <c r="CA20" s="171">
        <v>0.12015441048240172</v>
      </c>
      <c r="CB20" s="169">
        <v>9.1384870395999993</v>
      </c>
      <c r="CC20" s="176">
        <v>0.12363046832709818</v>
      </c>
      <c r="CD20" s="172">
        <v>8.8662154922551029</v>
      </c>
      <c r="CE20" s="173">
        <v>0.11951517330000001</v>
      </c>
      <c r="CF20" s="116"/>
      <c r="CI20" s="116"/>
    </row>
    <row r="21" spans="1:87" ht="12" customHeight="1" x14ac:dyDescent="0.2">
      <c r="B21" s="112" t="s">
        <v>130</v>
      </c>
      <c r="C21" s="312">
        <v>2.8513367144162425</v>
      </c>
      <c r="D21" s="313">
        <f t="array" ref="D21:D23">C21:C23/C5*100</f>
        <v>5.647589153191801E-2</v>
      </c>
      <c r="E21" s="315">
        <v>140676670.10231319</v>
      </c>
      <c r="F21" s="353"/>
      <c r="G21" s="312">
        <v>3.2935330295691623</v>
      </c>
      <c r="H21" s="313">
        <f t="array" ref="H21:H23">G21:G23/G5*100</f>
        <v>6.6555788403187197E-2</v>
      </c>
      <c r="I21" s="315">
        <v>160538107.27761611</v>
      </c>
      <c r="J21" s="353"/>
      <c r="K21" s="312">
        <v>3.1416367290597398</v>
      </c>
      <c r="L21" s="313">
        <v>6.7596261784964598E-2</v>
      </c>
      <c r="M21" s="315">
        <v>151119885.298053</v>
      </c>
      <c r="N21" s="353"/>
      <c r="O21" s="312">
        <v>3.53497762539204</v>
      </c>
      <c r="P21" s="313">
        <v>7.7448687501193186E-2</v>
      </c>
      <c r="Q21" s="315">
        <v>167655629.20515499</v>
      </c>
      <c r="R21" s="303"/>
      <c r="S21" s="162">
        <v>3.0051229902630001</v>
      </c>
      <c r="T21" s="163">
        <v>6.0284658830578687E-2</v>
      </c>
      <c r="U21" s="177">
        <v>140822118.91195899</v>
      </c>
      <c r="V21" s="303"/>
      <c r="W21" s="166">
        <v>3.0224318688341301</v>
      </c>
      <c r="X21" s="163">
        <v>5.9490768394689586E-2</v>
      </c>
      <c r="Y21" s="177">
        <v>140058491.53867301</v>
      </c>
      <c r="Z21" s="303"/>
      <c r="AA21" s="162">
        <v>2.6191877636225298</v>
      </c>
      <c r="AB21" s="163">
        <v>5.1689639059705521E-2</v>
      </c>
      <c r="AC21" s="177">
        <v>120066379.525361</v>
      </c>
      <c r="AD21" s="303"/>
      <c r="AE21" s="162">
        <v>3.3442093945354299</v>
      </c>
      <c r="AF21" s="163">
        <v>6.6129514365487821E-2</v>
      </c>
      <c r="AG21" s="177">
        <v>151315997.873725</v>
      </c>
      <c r="AH21" s="303"/>
      <c r="AI21" s="162">
        <v>4.5184117056450503</v>
      </c>
      <c r="AJ21" s="163">
        <v>8.9355622394807474E-2</v>
      </c>
      <c r="AK21" s="177">
        <v>202127986.25581801</v>
      </c>
      <c r="AL21" s="303"/>
      <c r="AM21" s="162">
        <v>4.2660462225980798</v>
      </c>
      <c r="AN21" s="163">
        <v>7.8539262077571712E-2</v>
      </c>
      <c r="AO21" s="177">
        <v>181201084.41983399</v>
      </c>
      <c r="AP21" s="303"/>
      <c r="AQ21" s="229">
        <v>5.6598873272202299</v>
      </c>
      <c r="AR21" s="166">
        <v>0.10326567332832857</v>
      </c>
      <c r="AS21" s="164">
        <v>240690375.25290999</v>
      </c>
      <c r="AT21" s="232"/>
      <c r="AU21" s="229">
        <v>7.1913650580808497</v>
      </c>
      <c r="AV21" s="166">
        <v>0.13048367312210368</v>
      </c>
      <c r="AW21" s="164">
        <v>296376084.729653</v>
      </c>
      <c r="AX21" s="232"/>
      <c r="AY21" s="230">
        <v>5.0269507338999997</v>
      </c>
      <c r="AZ21" s="221">
        <v>9.3195542259702613E-2</v>
      </c>
      <c r="BA21" s="164">
        <v>206006841.24000001</v>
      </c>
      <c r="BB21" s="230">
        <v>5.0642645775000004</v>
      </c>
      <c r="BC21" s="166">
        <v>9.2107067613197757E-2</v>
      </c>
      <c r="BD21" s="164">
        <v>204930941.59</v>
      </c>
      <c r="BE21" s="230">
        <v>4.7492152589999996</v>
      </c>
      <c r="BF21" s="166">
        <v>8.8367521876901362E-2</v>
      </c>
      <c r="BG21" s="167">
        <v>193272537.12</v>
      </c>
      <c r="BH21" s="168">
        <v>3.3935038059</v>
      </c>
      <c r="BI21" s="169">
        <v>6.3898527066696548E-2</v>
      </c>
      <c r="BJ21" s="167">
        <v>135815826.40000001</v>
      </c>
      <c r="BK21" s="168">
        <v>3.2691861867999998</v>
      </c>
      <c r="BL21" s="233">
        <v>6.0799242107565266E-2</v>
      </c>
      <c r="BM21" s="167">
        <v>128381800.14</v>
      </c>
      <c r="BN21" s="168">
        <v>2.4124086807</v>
      </c>
      <c r="BO21" s="233">
        <v>4.6979322468226982E-2</v>
      </c>
      <c r="BP21" s="164">
        <v>93950900.645999998</v>
      </c>
      <c r="BQ21" s="368"/>
      <c r="BR21" s="168">
        <v>1.1639199065000001</v>
      </c>
      <c r="BS21" s="234">
        <v>1.4361776436208886E-2</v>
      </c>
      <c r="BT21" s="169">
        <v>0.80074335590000001</v>
      </c>
      <c r="BU21" s="171">
        <v>1.0421514973527895E-2</v>
      </c>
      <c r="BV21" s="169">
        <v>0.95253774530000002</v>
      </c>
      <c r="BW21" s="171">
        <v>1.228823819051527E-2</v>
      </c>
      <c r="BX21" s="169">
        <v>0.72840648050000001</v>
      </c>
      <c r="BY21" s="171">
        <v>9.5223732927810969E-3</v>
      </c>
      <c r="BZ21" s="235">
        <v>0.469019362</v>
      </c>
      <c r="CA21" s="171">
        <v>6.1199663748364927E-3</v>
      </c>
      <c r="CB21" s="169">
        <v>0.16160700159999999</v>
      </c>
      <c r="CC21" s="176">
        <v>2.1863082155906444E-3</v>
      </c>
      <c r="CD21" s="172"/>
      <c r="CE21" s="173"/>
      <c r="CF21" s="116"/>
      <c r="CI21" s="116"/>
    </row>
    <row r="22" spans="1:87" ht="12" customHeight="1" x14ac:dyDescent="0.2">
      <c r="B22" s="112" t="s">
        <v>131</v>
      </c>
      <c r="C22" s="312">
        <v>5.5822775520885166</v>
      </c>
      <c r="D22" s="313">
        <v>0.11056712451351304</v>
      </c>
      <c r="E22" s="315">
        <v>275413357.40681869</v>
      </c>
      <c r="F22" s="353"/>
      <c r="G22" s="312">
        <v>4.3885848115072301</v>
      </c>
      <c r="H22" s="313">
        <v>8.868461906462953E-2</v>
      </c>
      <c r="I22" s="315">
        <v>213914690.6806114</v>
      </c>
      <c r="J22" s="353"/>
      <c r="K22" s="312">
        <v>3.5362920951138799</v>
      </c>
      <c r="L22" s="313">
        <v>7.6087767881731216E-2</v>
      </c>
      <c r="M22" s="315">
        <v>170103707.67913699</v>
      </c>
      <c r="N22" s="353"/>
      <c r="O22" s="312">
        <v>2.5699190906032401</v>
      </c>
      <c r="P22" s="313">
        <v>5.6304984541283236E-2</v>
      </c>
      <c r="Q22" s="315">
        <v>121885185.084769</v>
      </c>
      <c r="R22" s="303"/>
      <c r="S22" s="236">
        <v>1.94279035653613</v>
      </c>
      <c r="T22" s="163">
        <v>3.8973597487558694E-2</v>
      </c>
      <c r="U22" s="177">
        <v>91040485.030263603</v>
      </c>
      <c r="V22" s="303"/>
      <c r="W22" s="237">
        <v>1.36788776154032</v>
      </c>
      <c r="X22" s="163">
        <v>2.6924244298388675E-2</v>
      </c>
      <c r="Y22" s="177">
        <v>63387465.719599701</v>
      </c>
      <c r="Z22" s="303"/>
      <c r="AA22" s="236" t="s">
        <v>60</v>
      </c>
      <c r="AB22" s="163"/>
      <c r="AC22" s="177"/>
      <c r="AD22" s="303"/>
      <c r="AE22" s="236" t="s">
        <v>60</v>
      </c>
      <c r="AF22" s="163"/>
      <c r="AG22" s="177"/>
      <c r="AH22" s="303"/>
      <c r="AI22" s="236" t="s">
        <v>60</v>
      </c>
      <c r="AJ22" s="163"/>
      <c r="AK22" s="177"/>
      <c r="AL22" s="303"/>
      <c r="AM22" s="236" t="s">
        <v>89</v>
      </c>
      <c r="AN22" s="166"/>
      <c r="AO22" s="237" t="s">
        <v>89</v>
      </c>
      <c r="AP22" s="303"/>
      <c r="AQ22" s="236" t="s">
        <v>89</v>
      </c>
      <c r="AR22" s="166"/>
      <c r="AS22" s="237" t="s">
        <v>89</v>
      </c>
      <c r="AT22" s="232"/>
      <c r="AU22" s="236" t="s">
        <v>89</v>
      </c>
      <c r="AV22" s="166"/>
      <c r="AW22" s="237" t="s">
        <v>89</v>
      </c>
      <c r="AX22" s="232"/>
      <c r="AY22" s="168">
        <v>0.29918614640000002</v>
      </c>
      <c r="AZ22" s="221">
        <v>5.5466656878705427E-3</v>
      </c>
      <c r="BA22" s="164">
        <v>12260791.128</v>
      </c>
      <c r="BB22" s="168">
        <v>0.50846783549999996</v>
      </c>
      <c r="BC22" s="169">
        <v>9.2478346237301837E-3</v>
      </c>
      <c r="BD22" s="164">
        <v>20575700.717</v>
      </c>
      <c r="BE22" s="168">
        <v>0.73092434979999998</v>
      </c>
      <c r="BF22" s="169">
        <v>1.3600136011714817E-2</v>
      </c>
      <c r="BG22" s="167">
        <v>29745462.318999998</v>
      </c>
      <c r="BH22" s="168">
        <v>0.95492490370000005</v>
      </c>
      <c r="BI22" s="169">
        <v>1.7980912442075257E-2</v>
      </c>
      <c r="BJ22" s="167">
        <v>38218290.697999999</v>
      </c>
      <c r="BK22" s="168">
        <v>0.96840085740000004</v>
      </c>
      <c r="BL22" s="233">
        <v>1.8009998458934022E-2</v>
      </c>
      <c r="BM22" s="167">
        <v>38029355.998999998</v>
      </c>
      <c r="BN22" s="168">
        <v>0.87143287290000004</v>
      </c>
      <c r="BO22" s="233">
        <v>1.6970311155364997E-2</v>
      </c>
      <c r="BP22" s="164">
        <v>33937824.844999999</v>
      </c>
      <c r="BQ22" s="368"/>
      <c r="BR22" s="168">
        <v>1.1626707851</v>
      </c>
      <c r="BS22" s="234">
        <v>1.4346363346194442E-2</v>
      </c>
      <c r="BT22" s="169">
        <v>1.3187258818000001</v>
      </c>
      <c r="BU22" s="171">
        <v>1.7162954174887682E-2</v>
      </c>
      <c r="BV22" s="231">
        <v>1.9756686303</v>
      </c>
      <c r="BW22" s="171">
        <v>2.5487165033034258E-2</v>
      </c>
      <c r="BX22" s="231">
        <v>1.5620806057000001</v>
      </c>
      <c r="BY22" s="171">
        <v>2.0420898274653664E-2</v>
      </c>
      <c r="BZ22" s="166">
        <v>1.9057367409999999</v>
      </c>
      <c r="CA22" s="171">
        <v>2.4866872711771935E-2</v>
      </c>
      <c r="CB22" s="169">
        <v>2.6957457211000002</v>
      </c>
      <c r="CC22" s="176">
        <v>3.6469527674129289E-2</v>
      </c>
      <c r="CD22" s="172">
        <v>3.6625777964739288</v>
      </c>
      <c r="CE22" s="173">
        <v>4.9370965599999997E-2</v>
      </c>
      <c r="CF22" s="116"/>
      <c r="CI22" s="116"/>
    </row>
    <row r="23" spans="1:87" ht="12" customHeight="1" x14ac:dyDescent="0.2">
      <c r="B23" s="112" t="s">
        <v>132</v>
      </c>
      <c r="C23" s="312">
        <v>6.1546287039794674</v>
      </c>
      <c r="D23" s="313">
        <v>0.12190357643409214</v>
      </c>
      <c r="E23" s="315">
        <v>303651500.51007068</v>
      </c>
      <c r="F23" s="348"/>
      <c r="G23" s="312">
        <v>7.3295110682290927</v>
      </c>
      <c r="H23" s="313">
        <v>0.14811492199296009</v>
      </c>
      <c r="I23" s="315">
        <v>357265533.27378047</v>
      </c>
      <c r="J23" s="348"/>
      <c r="K23" s="312">
        <v>7.2810257362838398</v>
      </c>
      <c r="L23" s="313">
        <v>0.15666041753981169</v>
      </c>
      <c r="M23" s="315">
        <v>350233928.68490303</v>
      </c>
      <c r="N23" s="348"/>
      <c r="O23" s="312">
        <v>10.4959867800633</v>
      </c>
      <c r="P23" s="313">
        <v>0.22995913589569728</v>
      </c>
      <c r="Q23" s="315">
        <v>497799831.914168</v>
      </c>
      <c r="R23" s="302"/>
      <c r="S23" s="162">
        <v>8.7166793612900992</v>
      </c>
      <c r="T23" s="163">
        <v>0.17486207490793296</v>
      </c>
      <c r="U23" s="177">
        <v>408469557.322707</v>
      </c>
      <c r="V23" s="302"/>
      <c r="W23" s="166">
        <v>7.3187490078388704</v>
      </c>
      <c r="X23" s="163">
        <v>0.14405552252602355</v>
      </c>
      <c r="Y23" s="177">
        <v>339148404.48776603</v>
      </c>
      <c r="Z23" s="302"/>
      <c r="AA23" s="162">
        <v>7.0044163306742302</v>
      </c>
      <c r="AB23" s="163">
        <v>0.13823207216565034</v>
      </c>
      <c r="AC23" s="177">
        <v>321089965.82559299</v>
      </c>
      <c r="AD23" s="302"/>
      <c r="AE23" s="162">
        <v>10.255427224539201</v>
      </c>
      <c r="AF23" s="163">
        <v>0.20279424580218072</v>
      </c>
      <c r="AG23" s="177">
        <v>464029018.828255</v>
      </c>
      <c r="AH23" s="302"/>
      <c r="AI23" s="162">
        <v>14.397951936662899</v>
      </c>
      <c r="AJ23" s="163">
        <v>0.28473234408978459</v>
      </c>
      <c r="AK23" s="177">
        <v>644082306.07446396</v>
      </c>
      <c r="AL23" s="302"/>
      <c r="AM23" s="162">
        <v>16.346523414824901</v>
      </c>
      <c r="AN23" s="163">
        <v>0.30094467325115315</v>
      </c>
      <c r="AO23" s="177">
        <v>694321536.78273499</v>
      </c>
      <c r="AP23" s="302"/>
      <c r="AQ23" s="162">
        <v>19.321408875092001</v>
      </c>
      <c r="AR23" s="166">
        <v>0.3525226178165371</v>
      </c>
      <c r="AS23" s="164">
        <v>821655429.46326005</v>
      </c>
      <c r="AT23" s="220"/>
      <c r="AU23" s="162">
        <v>24.907154049137599</v>
      </c>
      <c r="AV23" s="166">
        <v>0.45192768286705071</v>
      </c>
      <c r="AW23" s="164">
        <v>1026492847.9116499</v>
      </c>
      <c r="AX23" s="220"/>
      <c r="AY23" s="162">
        <v>28.827421069</v>
      </c>
      <c r="AZ23" s="221">
        <v>0.53443673524723956</v>
      </c>
      <c r="BA23" s="164">
        <v>1181361479.3</v>
      </c>
      <c r="BB23" s="162">
        <v>31.976074379</v>
      </c>
      <c r="BC23" s="228">
        <v>0.58156962373500598</v>
      </c>
      <c r="BD23" s="164">
        <v>1293946422.2</v>
      </c>
      <c r="BE23" s="162">
        <v>34.517950589999998</v>
      </c>
      <c r="BF23" s="228">
        <v>0.64226731945392868</v>
      </c>
      <c r="BG23" s="167">
        <v>1404731418.4000001</v>
      </c>
      <c r="BH23" s="162">
        <v>32.992196325000002</v>
      </c>
      <c r="BI23" s="228">
        <v>0.62123188021699305</v>
      </c>
      <c r="BJ23" s="167">
        <v>1320423569.5</v>
      </c>
      <c r="BK23" s="162">
        <v>30.893499015</v>
      </c>
      <c r="BL23" s="222">
        <v>0.57454706426536228</v>
      </c>
      <c r="BM23" s="167">
        <v>1213195819.8</v>
      </c>
      <c r="BN23" s="162">
        <v>27.641637748000001</v>
      </c>
      <c r="BO23" s="222">
        <v>0.53829412226140794</v>
      </c>
      <c r="BP23" s="164">
        <v>1076499509.5999999</v>
      </c>
      <c r="BQ23" s="367"/>
      <c r="BR23" s="162">
        <v>14.967721280999999</v>
      </c>
      <c r="BS23" s="186">
        <v>0.18468888245379284</v>
      </c>
      <c r="BT23" s="238">
        <v>10.237112743999999</v>
      </c>
      <c r="BU23" s="186">
        <v>0.13323397935332057</v>
      </c>
      <c r="BV23" s="238">
        <v>3.0092874592999999</v>
      </c>
      <c r="BW23" s="186">
        <v>3.8821391872468532E-2</v>
      </c>
      <c r="BX23" s="184">
        <v>2.1234018944000002</v>
      </c>
      <c r="BY23" s="186">
        <v>2.7758986267112633E-2</v>
      </c>
      <c r="BZ23" s="184">
        <v>0.95613639350000001</v>
      </c>
      <c r="CA23" s="186">
        <v>1.247607892566583E-2</v>
      </c>
      <c r="CB23" s="184">
        <v>0.87861250209999997</v>
      </c>
      <c r="CC23" s="187">
        <v>1.1886352154570772E-2</v>
      </c>
      <c r="CD23" s="172">
        <v>1.155749591971746</v>
      </c>
      <c r="CE23" s="173">
        <v>1.55793205E-2</v>
      </c>
      <c r="CF23" s="116"/>
      <c r="CI23" s="116"/>
    </row>
    <row r="24" spans="1:87" s="203" customFormat="1" ht="12" customHeight="1" x14ac:dyDescent="0.2">
      <c r="A24" s="14"/>
      <c r="B24" s="188" t="s">
        <v>133</v>
      </c>
      <c r="C24" s="317">
        <v>182.59672096770194</v>
      </c>
      <c r="D24" s="354">
        <f>SUM(D19:D23)+D15</f>
        <v>3.616659006043446</v>
      </c>
      <c r="E24" s="319">
        <v>9008791752.8170605</v>
      </c>
      <c r="F24" s="346"/>
      <c r="G24" s="317">
        <v>181.49177024301531</v>
      </c>
      <c r="H24" s="354">
        <f>SUM(H19:H23)+H15</f>
        <v>3.6675897125568335</v>
      </c>
      <c r="I24" s="319">
        <v>8846531982.4313602</v>
      </c>
      <c r="J24" s="346"/>
      <c r="K24" s="317">
        <v>186.63596574873407</v>
      </c>
      <c r="L24" s="354">
        <v>4.0157073166816861</v>
      </c>
      <c r="M24" s="319">
        <v>8977615226.977951</v>
      </c>
      <c r="N24" s="346"/>
      <c r="O24" s="317">
        <v>190.67251981382699</v>
      </c>
      <c r="P24" s="354">
        <v>4.1774907699701105</v>
      </c>
      <c r="Q24" s="319">
        <v>9043146709.5846691</v>
      </c>
      <c r="R24" s="300"/>
      <c r="S24" s="189">
        <v>193.06934514934301</v>
      </c>
      <c r="T24" s="239">
        <v>3.8730925957718494</v>
      </c>
      <c r="U24" s="196">
        <v>9047361578.5340805</v>
      </c>
      <c r="V24" s="300"/>
      <c r="W24" s="193">
        <v>207.95173821791499</v>
      </c>
      <c r="X24" s="239">
        <v>4.093130708143029</v>
      </c>
      <c r="Y24" s="191">
        <v>9636414659.3256092</v>
      </c>
      <c r="Z24" s="300"/>
      <c r="AA24" s="189">
        <v>207.62844390415199</v>
      </c>
      <c r="AB24" s="239">
        <v>4.0975448469148512</v>
      </c>
      <c r="AC24" s="191">
        <v>9517910816.5873394</v>
      </c>
      <c r="AD24" s="300"/>
      <c r="AE24" s="189">
        <v>208.725194103522</v>
      </c>
      <c r="AF24" s="239">
        <v>4.1274017543466535</v>
      </c>
      <c r="AG24" s="191">
        <v>9444223522.2381496</v>
      </c>
      <c r="AH24" s="300"/>
      <c r="AI24" s="189">
        <v>209.277244073248</v>
      </c>
      <c r="AJ24" s="239">
        <v>4.1386441996580912</v>
      </c>
      <c r="AK24" s="191">
        <v>9361871088.6492596</v>
      </c>
      <c r="AL24" s="300"/>
      <c r="AM24" s="189">
        <v>224.80483528932999</v>
      </c>
      <c r="AN24" s="193">
        <v>4.1387282166720842</v>
      </c>
      <c r="AO24" s="191">
        <v>9548626013.8177395</v>
      </c>
      <c r="AP24" s="300"/>
      <c r="AQ24" s="189">
        <v>221.349283269518</v>
      </c>
      <c r="AR24" s="193">
        <v>4.0385579175117554</v>
      </c>
      <c r="AS24" s="191">
        <v>9413021668.4488506</v>
      </c>
      <c r="AT24" s="192"/>
      <c r="AU24" s="189">
        <f>SUM(AU16:AU23)+0.11</f>
        <v>212.43707405220383</v>
      </c>
      <c r="AV24" s="193">
        <v>3.8525671137315505</v>
      </c>
      <c r="AW24" s="191">
        <f>SUM(AW16:AW23)+4000000</f>
        <v>8754587180.7999859</v>
      </c>
      <c r="AX24" s="192"/>
      <c r="AY24" s="189">
        <f>SUM(AY15:AY23)</f>
        <v>212.31678993990002</v>
      </c>
      <c r="AZ24" s="193">
        <v>3.9361790908058598</v>
      </c>
      <c r="BA24" s="191">
        <f>SUM(BA15:BA23)</f>
        <v>8700843424.3479996</v>
      </c>
      <c r="BB24" s="189">
        <f t="shared" ref="BB24:BN24" si="1">SUM(BB15:BB23)</f>
        <v>213.41977019410004</v>
      </c>
      <c r="BC24" s="193">
        <v>3.881603913546932</v>
      </c>
      <c r="BD24" s="191">
        <f>SUM(BD15:BD23)</f>
        <v>8636261749.5270004</v>
      </c>
      <c r="BE24" s="189">
        <f t="shared" si="1"/>
        <v>214.01212094920004</v>
      </c>
      <c r="BF24" s="193">
        <v>3.9820727738254944</v>
      </c>
      <c r="BG24" s="191">
        <f>SUM(BG15:BG23)</f>
        <v>8709368460.8990002</v>
      </c>
      <c r="BH24" s="189">
        <f t="shared" si="1"/>
        <v>206.5676170927</v>
      </c>
      <c r="BI24" s="193">
        <v>3.8895982520933865</v>
      </c>
      <c r="BJ24" s="191">
        <f>SUM(BJ15:BJ23)</f>
        <v>8267311082.3779993</v>
      </c>
      <c r="BK24" s="194">
        <f t="shared" si="1"/>
        <v>207.92484388950001</v>
      </c>
      <c r="BL24" s="195">
        <v>3.8669173921200124</v>
      </c>
      <c r="BM24" s="191">
        <f>SUM(BM15:BM23)</f>
        <v>8165263226.5890007</v>
      </c>
      <c r="BN24" s="194">
        <f t="shared" si="1"/>
        <v>206.08998511319996</v>
      </c>
      <c r="BO24" s="195">
        <v>4.0134028473549268</v>
      </c>
      <c r="BP24" s="196">
        <f>SUM(BP15:BP23)</f>
        <v>8026144106.8010006</v>
      </c>
      <c r="BQ24" s="365"/>
      <c r="BR24" s="194">
        <f>SUM(BR15:BR23)</f>
        <v>201.0209045121</v>
      </c>
      <c r="BS24" s="197">
        <v>2.4804260787056776</v>
      </c>
      <c r="BT24" s="195">
        <f>SUM(BT15:BT23)</f>
        <v>191.6092602427</v>
      </c>
      <c r="BU24" s="197">
        <v>2.4937562827998998</v>
      </c>
      <c r="BV24" s="198">
        <f>SUM(BV15:BV23)</f>
        <v>185.8048542109</v>
      </c>
      <c r="BW24" s="199">
        <v>2.3734198831197193</v>
      </c>
      <c r="BX24" s="200">
        <f>SUM(BX15:BX23)</f>
        <v>178.08772440659999</v>
      </c>
      <c r="BY24" s="201">
        <v>2.3120839177620844</v>
      </c>
      <c r="BZ24" s="200">
        <f>SUM(BZ15:BZ23)</f>
        <v>172.7017309938</v>
      </c>
      <c r="CA24" s="201">
        <v>2.2306258224380171</v>
      </c>
      <c r="CB24" s="200">
        <f>SUM(CB15:CB23)</f>
        <v>167.64153551139998</v>
      </c>
      <c r="CC24" s="201">
        <v>2.2543234351606962</v>
      </c>
      <c r="CD24" s="194">
        <v>157.3497798508898</v>
      </c>
      <c r="CE24" s="195">
        <v>2.1210499817000001</v>
      </c>
      <c r="CF24" s="202"/>
      <c r="CI24" s="202"/>
    </row>
    <row r="25" spans="1:87" s="42" customFormat="1" ht="12" customHeight="1" thickBot="1" x14ac:dyDescent="0.25">
      <c r="A25" s="14"/>
      <c r="B25" s="240" t="s">
        <v>133</v>
      </c>
      <c r="C25" s="355">
        <v>233.72313272389843</v>
      </c>
      <c r="D25" s="356">
        <f>D13+D24</f>
        <v>4.6293102548982397</v>
      </c>
      <c r="E25" s="320">
        <v>11531220382.090319</v>
      </c>
      <c r="F25" s="357"/>
      <c r="G25" s="355">
        <v>242.31052206687204</v>
      </c>
      <c r="H25" s="356">
        <f>H13+H24</f>
        <v>4.8966163963621199</v>
      </c>
      <c r="I25" s="320">
        <v>11811046750.35104</v>
      </c>
      <c r="J25" s="357"/>
      <c r="K25" s="355">
        <v>253.45099876877305</v>
      </c>
      <c r="L25" s="356">
        <v>5.4533167071681969</v>
      </c>
      <c r="M25" s="320">
        <v>12191570562.035366</v>
      </c>
      <c r="N25" s="357"/>
      <c r="O25" s="355">
        <v>260.08912572635091</v>
      </c>
      <c r="P25" s="356">
        <v>5.6983561299358056</v>
      </c>
      <c r="Q25" s="320">
        <v>12335412170.6029</v>
      </c>
      <c r="R25" s="304"/>
      <c r="S25" s="241">
        <v>250.48419045509451</v>
      </c>
      <c r="T25" s="242">
        <v>5.0248705337406259</v>
      </c>
      <c r="U25" s="248">
        <v>11737860502.92276</v>
      </c>
      <c r="V25" s="304"/>
      <c r="W25" s="291">
        <v>266.14512371110322</v>
      </c>
      <c r="X25" s="242">
        <v>5.2385557726999235</v>
      </c>
      <c r="Y25" s="243">
        <v>12333076864.931719</v>
      </c>
      <c r="Z25" s="304"/>
      <c r="AA25" s="241">
        <v>270.69944459074998</v>
      </c>
      <c r="AB25" s="242">
        <v>5.3422502880076683</v>
      </c>
      <c r="AC25" s="243">
        <v>12409153212.668089</v>
      </c>
      <c r="AD25" s="304"/>
      <c r="AE25" s="241">
        <v>274.02836792332482</v>
      </c>
      <c r="AF25" s="242">
        <v>5.4187285409662787</v>
      </c>
      <c r="AG25" s="243">
        <v>12399007073.47492</v>
      </c>
      <c r="AH25" s="304"/>
      <c r="AI25" s="241">
        <v>276.30898563737139</v>
      </c>
      <c r="AJ25" s="242">
        <v>5.4642566887075024</v>
      </c>
      <c r="AK25" s="243">
        <v>12360489147.43512</v>
      </c>
      <c r="AL25" s="304"/>
      <c r="AM25" s="245">
        <f>AM13+AM24</f>
        <v>308.17670252243539</v>
      </c>
      <c r="AN25" s="242">
        <v>5.6736306975293074</v>
      </c>
      <c r="AO25" s="243">
        <f>AO13+AO24</f>
        <v>13089861144.539021</v>
      </c>
      <c r="AP25" s="304"/>
      <c r="AQ25" s="246">
        <f>AQ24+AQ13</f>
        <v>301.97089194925269</v>
      </c>
      <c r="AR25" s="247">
        <v>5.5095138259599796</v>
      </c>
      <c r="AS25" s="243">
        <f>AS24+AS13</f>
        <v>12841507806.908611</v>
      </c>
      <c r="AT25" s="244"/>
      <c r="AU25" s="246">
        <f>SUM(AU24+AU13)</f>
        <v>310.52099704708229</v>
      </c>
      <c r="AV25" s="247">
        <v>5.6035818712030405</v>
      </c>
      <c r="AW25" s="243">
        <f>SUM(AW24+AW13)</f>
        <v>12796781305.597599</v>
      </c>
      <c r="AX25" s="244"/>
      <c r="AY25" s="246">
        <f>SUM(AY24+AY13)</f>
        <v>304.10371929760004</v>
      </c>
      <c r="AZ25" s="247">
        <v>5.6378334547839639</v>
      </c>
      <c r="BA25" s="243">
        <f t="shared" ref="BA25:BP25" si="2">SUM(BA24+BA13)</f>
        <v>12462315614.042</v>
      </c>
      <c r="BB25" s="246">
        <f t="shared" si="2"/>
        <v>324.89646012750006</v>
      </c>
      <c r="BC25" s="247">
        <v>5.9091028445091656</v>
      </c>
      <c r="BD25" s="243">
        <f t="shared" si="2"/>
        <v>13147286535.875999</v>
      </c>
      <c r="BE25" s="246">
        <f t="shared" si="2"/>
        <v>325.46022309420005</v>
      </c>
      <c r="BF25" s="247">
        <v>6.0557611765093338</v>
      </c>
      <c r="BG25" s="243">
        <f t="shared" si="2"/>
        <v>13244824590.91</v>
      </c>
      <c r="BH25" s="246">
        <f t="shared" si="2"/>
        <v>315.5106710778</v>
      </c>
      <c r="BI25" s="247">
        <v>5.9409590526006575</v>
      </c>
      <c r="BJ25" s="243">
        <f t="shared" si="2"/>
        <v>12627462640.57</v>
      </c>
      <c r="BK25" s="246">
        <f t="shared" si="2"/>
        <v>327.9903336447</v>
      </c>
      <c r="BL25" s="247">
        <v>6.0998556107704482</v>
      </c>
      <c r="BM25" s="243">
        <f t="shared" si="2"/>
        <v>12880266541.867001</v>
      </c>
      <c r="BN25" s="246">
        <f t="shared" si="2"/>
        <v>309.4227278541</v>
      </c>
      <c r="BO25" s="247">
        <v>6.0257079271652305</v>
      </c>
      <c r="BP25" s="248">
        <f t="shared" si="2"/>
        <v>12050422548.76</v>
      </c>
      <c r="BQ25" s="369"/>
      <c r="BR25" s="246">
        <f>SUM(BR24+BR13)</f>
        <v>295.88920575960003</v>
      </c>
      <c r="BS25" s="249">
        <v>3.6510197989356108</v>
      </c>
      <c r="BT25" s="247">
        <f>SUM(BT24+BT13)</f>
        <v>296.27235785919999</v>
      </c>
      <c r="BU25" s="249">
        <v>3.8559256107741722</v>
      </c>
      <c r="BV25" s="247">
        <f>SUM(BV24+BV13)</f>
        <v>269.89599301240003</v>
      </c>
      <c r="BW25" s="249">
        <v>3.4211242870851581</v>
      </c>
      <c r="BX25" s="247">
        <f>SUM(BX24+BX13)</f>
        <v>266.0429623549</v>
      </c>
      <c r="BY25" s="247">
        <v>3.4247773758446471</v>
      </c>
      <c r="BZ25" s="247">
        <f>SUM(BZ24+BZ13)</f>
        <v>259.32179216560002</v>
      </c>
      <c r="CA25" s="249">
        <v>3.3197665354475947</v>
      </c>
      <c r="CB25" s="247">
        <f>SUM(CB24+CB13)</f>
        <v>252.3904031079</v>
      </c>
      <c r="CC25" s="247">
        <v>3.3680190872820566</v>
      </c>
      <c r="CD25" s="246">
        <v>242.7254723389114</v>
      </c>
      <c r="CE25" s="247">
        <v>3.2719007243</v>
      </c>
    </row>
    <row r="26" spans="1:87" ht="12" customHeight="1" thickTop="1" x14ac:dyDescent="0.2">
      <c r="B26" s="112" t="s">
        <v>134</v>
      </c>
      <c r="C26" s="250"/>
      <c r="D26" s="251"/>
      <c r="E26" s="112"/>
      <c r="F26" s="112"/>
      <c r="G26" s="250"/>
      <c r="H26" s="251"/>
      <c r="I26" s="112"/>
      <c r="J26" s="112"/>
      <c r="K26" s="250"/>
      <c r="L26" s="251"/>
      <c r="M26" s="112"/>
      <c r="N26" s="112"/>
      <c r="O26" s="250"/>
      <c r="P26" s="251"/>
      <c r="Q26" s="112"/>
      <c r="R26" s="112"/>
      <c r="S26" s="250"/>
      <c r="T26" s="251"/>
      <c r="U26" s="112"/>
      <c r="V26" s="112"/>
      <c r="W26" s="250"/>
      <c r="X26" s="251"/>
      <c r="Y26" s="112"/>
      <c r="Z26" s="112"/>
      <c r="AA26" s="250"/>
      <c r="AB26" s="251"/>
      <c r="AC26" s="112"/>
      <c r="AD26" s="112"/>
      <c r="AE26" s="250"/>
      <c r="AF26" s="251"/>
      <c r="AG26" s="112"/>
      <c r="AH26" s="112"/>
      <c r="AI26" s="250"/>
      <c r="AJ26" s="251"/>
      <c r="AK26" s="112"/>
      <c r="AL26" s="112"/>
      <c r="AM26" s="250"/>
      <c r="AN26" s="251"/>
      <c r="AO26" s="112"/>
      <c r="AP26" s="112"/>
      <c r="AQ26" s="250"/>
      <c r="AR26" s="251"/>
      <c r="AS26" s="112"/>
      <c r="AT26" s="112"/>
      <c r="AU26" s="112"/>
      <c r="AV26" s="112"/>
      <c r="AW26" s="112"/>
      <c r="AX26" s="112"/>
      <c r="AY26" s="112"/>
      <c r="AZ26" s="112"/>
      <c r="BA26" s="112"/>
      <c r="BB26" s="112"/>
      <c r="BC26" s="112"/>
      <c r="BD26" s="112"/>
      <c r="BE26" s="112"/>
      <c r="BF26" s="112"/>
      <c r="BG26" s="112"/>
      <c r="BH26" s="112"/>
      <c r="BI26" s="112"/>
      <c r="BJ26" s="112"/>
      <c r="BK26" s="112"/>
      <c r="BL26" s="112"/>
      <c r="BM26" s="112"/>
      <c r="BN26" s="112"/>
      <c r="BO26" s="112"/>
      <c r="BP26" s="112"/>
      <c r="BQ26" s="112"/>
      <c r="BR26" s="112"/>
      <c r="BS26" s="112"/>
      <c r="BT26" s="112"/>
      <c r="BU26" s="112"/>
      <c r="BV26" s="252"/>
      <c r="BW26" s="253"/>
      <c r="BX26" s="112"/>
      <c r="CE26" s="27" t="s">
        <v>195</v>
      </c>
    </row>
    <row r="27" spans="1:87" ht="12" customHeight="1" x14ac:dyDescent="0.2">
      <c r="B27" s="3" t="s">
        <v>135</v>
      </c>
      <c r="C27" s="285"/>
      <c r="D27" s="286"/>
      <c r="E27" s="3"/>
      <c r="F27" s="3"/>
      <c r="G27" s="285"/>
      <c r="H27" s="286"/>
      <c r="I27" s="3"/>
      <c r="J27" s="3"/>
      <c r="K27" s="285"/>
      <c r="L27" s="286"/>
      <c r="M27" s="3"/>
      <c r="N27" s="3"/>
      <c r="O27" s="285"/>
      <c r="P27" s="286"/>
      <c r="Q27" s="3"/>
      <c r="R27" s="3"/>
      <c r="S27" s="285"/>
      <c r="T27" s="286"/>
      <c r="U27" s="3"/>
      <c r="V27" s="3"/>
      <c r="W27" s="285"/>
      <c r="X27" s="286"/>
      <c r="Y27" s="3"/>
      <c r="Z27" s="3"/>
      <c r="AA27" s="285"/>
      <c r="AB27" s="286"/>
      <c r="AC27" s="3"/>
      <c r="AD27" s="3"/>
      <c r="AE27" s="285"/>
      <c r="AF27" s="286"/>
      <c r="AG27" s="3"/>
      <c r="AH27" s="3"/>
      <c r="AI27" s="281"/>
      <c r="AJ27" s="282"/>
      <c r="AK27" s="3"/>
      <c r="AL27" s="3"/>
      <c r="AM27" s="281"/>
      <c r="AN27" s="282"/>
      <c r="AO27" s="3"/>
      <c r="AP27" s="3"/>
      <c r="AQ27" s="281"/>
      <c r="AR27" s="282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283"/>
      <c r="BW27" s="284"/>
      <c r="BX27" s="3"/>
      <c r="CE27" s="254"/>
    </row>
    <row r="28" spans="1:87" ht="12" customHeight="1" x14ac:dyDescent="0.2">
      <c r="B28" s="112" t="s">
        <v>136</v>
      </c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  <c r="AA28" s="112"/>
      <c r="AB28" s="112"/>
      <c r="AC28" s="112"/>
      <c r="AD28" s="112"/>
      <c r="AE28" s="112"/>
      <c r="AF28" s="112"/>
      <c r="AG28" s="112"/>
      <c r="AH28" s="112"/>
      <c r="AI28" s="112"/>
      <c r="AJ28" s="112"/>
      <c r="AK28" s="112"/>
      <c r="AL28" s="112"/>
      <c r="AM28" s="112"/>
      <c r="AN28" s="112"/>
      <c r="AO28" s="112"/>
      <c r="AP28" s="112"/>
      <c r="AQ28" s="112"/>
      <c r="AR28" s="112"/>
      <c r="AS28" s="112"/>
      <c r="AT28" s="112"/>
      <c r="AU28" s="112"/>
      <c r="AV28" s="112"/>
      <c r="AW28" s="112"/>
      <c r="AX28" s="112"/>
      <c r="AY28" s="112"/>
      <c r="AZ28" s="112"/>
      <c r="BA28" s="112"/>
      <c r="BB28" s="112"/>
      <c r="BC28" s="112"/>
      <c r="BD28" s="112"/>
      <c r="BE28" s="112"/>
      <c r="BF28" s="112"/>
      <c r="BG28" s="112"/>
      <c r="BH28" s="112"/>
      <c r="BI28" s="112"/>
      <c r="BJ28" s="112"/>
      <c r="BK28" s="112"/>
      <c r="BL28" s="112"/>
      <c r="BM28" s="112"/>
      <c r="BN28" s="112"/>
      <c r="BO28" s="112"/>
      <c r="BP28" s="112"/>
      <c r="BQ28" s="112"/>
      <c r="BR28" s="112"/>
      <c r="BS28" s="112"/>
      <c r="BT28" s="255"/>
      <c r="BU28" s="112"/>
      <c r="BV28" s="252"/>
      <c r="BW28" s="253"/>
      <c r="BX28" s="112"/>
    </row>
    <row r="29" spans="1:87" ht="12" customHeight="1" x14ac:dyDescent="0.2">
      <c r="B29" s="14" t="s">
        <v>201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2"/>
      <c r="AT29" s="112"/>
      <c r="AU29" s="112"/>
      <c r="AV29" s="112"/>
      <c r="AW29" s="112"/>
      <c r="AX29" s="112"/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256"/>
      <c r="BX29" s="112"/>
    </row>
    <row r="30" spans="1:87" ht="12.75" customHeight="1" x14ac:dyDescent="0.2">
      <c r="B30" s="14" t="s">
        <v>196</v>
      </c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257"/>
      <c r="BL30" s="112"/>
      <c r="BM30" s="112"/>
      <c r="BN30" s="112"/>
      <c r="BO30" s="112"/>
      <c r="BP30" s="112"/>
      <c r="BQ30" s="112"/>
      <c r="BR30" s="112"/>
      <c r="BS30" s="112"/>
      <c r="BT30" s="112"/>
      <c r="BU30" s="112"/>
      <c r="BX30" s="112"/>
    </row>
    <row r="31" spans="1:87" ht="12.75" customHeight="1" x14ac:dyDescent="0.2">
      <c r="B31" s="258"/>
      <c r="D31" s="112"/>
      <c r="E31" s="112"/>
      <c r="F31" s="112"/>
      <c r="H31" s="112"/>
      <c r="I31" s="112"/>
      <c r="J31" s="112"/>
      <c r="L31" s="112"/>
      <c r="M31" s="112"/>
      <c r="N31" s="112"/>
      <c r="P31" s="112"/>
      <c r="Q31" s="112"/>
      <c r="R31" s="112"/>
      <c r="T31" s="112"/>
      <c r="U31" s="112"/>
      <c r="V31" s="112"/>
      <c r="X31" s="112"/>
      <c r="Y31" s="112"/>
      <c r="Z31" s="112"/>
      <c r="AB31" s="112"/>
      <c r="AC31" s="112"/>
      <c r="AD31" s="112"/>
      <c r="AF31" s="112"/>
      <c r="AG31" s="112"/>
      <c r="AH31" s="112"/>
      <c r="AJ31" s="112"/>
      <c r="AK31" s="112"/>
      <c r="AL31" s="112"/>
      <c r="AN31" s="112"/>
      <c r="AO31" s="112"/>
      <c r="AP31" s="112"/>
      <c r="AR31" s="112"/>
      <c r="AS31" s="112"/>
      <c r="AT31" s="112"/>
      <c r="AV31" s="112"/>
      <c r="AX31" s="112"/>
      <c r="AY31" s="112"/>
      <c r="AZ31" s="112"/>
      <c r="BA31" s="112"/>
      <c r="BB31" s="112"/>
      <c r="BC31" s="112"/>
      <c r="BD31" s="112"/>
      <c r="BE31" s="112"/>
      <c r="BF31" s="112"/>
      <c r="BG31" s="112"/>
      <c r="BH31" s="112"/>
      <c r="BI31" s="112"/>
      <c r="BJ31" s="112"/>
      <c r="BK31" s="112"/>
      <c r="BL31" s="112"/>
      <c r="BM31" s="112"/>
      <c r="BN31" s="112"/>
      <c r="BO31" s="112"/>
      <c r="BP31" s="112"/>
      <c r="BQ31" s="112"/>
      <c r="BR31" s="112"/>
      <c r="BS31" s="112"/>
      <c r="BT31" s="112"/>
      <c r="BU31" s="112"/>
      <c r="BX31" s="112"/>
    </row>
    <row r="32" spans="1:87" ht="12.75" customHeight="1" x14ac:dyDescent="0.2">
      <c r="B32" s="259"/>
      <c r="C32" s="228"/>
      <c r="D32" s="112"/>
      <c r="E32" s="112"/>
      <c r="F32" s="112"/>
      <c r="G32" s="228"/>
      <c r="H32" s="112"/>
      <c r="I32" s="112"/>
      <c r="J32" s="112"/>
      <c r="K32" s="228"/>
      <c r="L32" s="112"/>
      <c r="M32" s="112"/>
      <c r="N32" s="112"/>
      <c r="O32" s="228"/>
      <c r="P32" s="112"/>
      <c r="Q32" s="112"/>
      <c r="R32" s="112"/>
      <c r="S32" s="228"/>
      <c r="T32" s="112"/>
      <c r="U32" s="112"/>
      <c r="V32" s="112"/>
      <c r="W32" s="228"/>
      <c r="X32" s="112"/>
      <c r="Y32" s="112"/>
      <c r="Z32" s="112"/>
      <c r="AA32" s="228"/>
      <c r="AB32" s="112"/>
      <c r="AC32" s="112"/>
      <c r="AD32" s="112"/>
      <c r="AE32" s="228"/>
      <c r="AF32" s="112"/>
      <c r="AG32" s="112"/>
      <c r="AH32" s="112"/>
      <c r="AI32" s="228"/>
      <c r="AJ32" s="112"/>
      <c r="AK32" s="112"/>
      <c r="AL32" s="112"/>
      <c r="AM32" s="228"/>
      <c r="AN32" s="112"/>
      <c r="AO32" s="112"/>
      <c r="AP32" s="112"/>
      <c r="AQ32" s="228"/>
      <c r="AR32" s="112"/>
      <c r="AS32" s="112"/>
      <c r="AT32" s="112"/>
      <c r="AU32" s="228"/>
      <c r="AV32" s="112"/>
      <c r="AW32" s="164"/>
      <c r="AX32" s="112"/>
      <c r="AY32" s="112"/>
      <c r="AZ32" s="112"/>
      <c r="BA32" s="112"/>
      <c r="BB32" s="112"/>
      <c r="BC32" s="112"/>
      <c r="BD32" s="112"/>
      <c r="BE32" s="112"/>
      <c r="BF32" s="112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X32" s="112"/>
    </row>
    <row r="33" spans="2:76" ht="12.75" customHeight="1" x14ac:dyDescent="0.2">
      <c r="B33" s="259"/>
      <c r="C33" s="228"/>
      <c r="D33" s="112"/>
      <c r="E33" s="164"/>
      <c r="F33" s="112"/>
      <c r="G33" s="228"/>
      <c r="H33" s="112"/>
      <c r="I33" s="164"/>
      <c r="J33" s="112"/>
      <c r="K33" s="228"/>
      <c r="L33" s="112"/>
      <c r="M33" s="164"/>
      <c r="N33" s="112"/>
      <c r="O33" s="228"/>
      <c r="P33" s="112"/>
      <c r="Q33" s="164"/>
      <c r="R33" s="112"/>
      <c r="S33" s="228"/>
      <c r="T33" s="112"/>
      <c r="U33" s="164"/>
      <c r="V33" s="112"/>
      <c r="W33" s="228"/>
      <c r="X33" s="112"/>
      <c r="Y33" s="164"/>
      <c r="Z33" s="112"/>
      <c r="AA33" s="228"/>
      <c r="AB33" s="112"/>
      <c r="AC33" s="164"/>
      <c r="AD33" s="112"/>
      <c r="AE33" s="228"/>
      <c r="AF33" s="112"/>
      <c r="AG33" s="164"/>
      <c r="AH33" s="112"/>
      <c r="AI33" s="228"/>
      <c r="AJ33" s="112"/>
      <c r="AK33" s="164"/>
      <c r="AL33" s="112"/>
      <c r="AM33" s="228"/>
      <c r="AN33" s="112"/>
      <c r="AO33" s="164"/>
      <c r="AP33" s="112"/>
      <c r="AQ33" s="228"/>
      <c r="AR33" s="112"/>
      <c r="AS33" s="164"/>
      <c r="AT33" s="112"/>
      <c r="AU33" s="228"/>
      <c r="AV33" s="112"/>
      <c r="AW33" s="164"/>
      <c r="AX33" s="112"/>
      <c r="AY33" s="112"/>
      <c r="AZ33" s="112"/>
      <c r="BA33" s="112"/>
      <c r="BB33" s="112"/>
      <c r="BC33" s="112"/>
      <c r="BD33" s="112"/>
      <c r="BE33" s="112"/>
      <c r="BF33" s="112"/>
      <c r="BG33" s="112"/>
      <c r="BH33" s="112"/>
      <c r="BI33" s="112"/>
      <c r="BJ33" s="112"/>
      <c r="BK33" s="112"/>
      <c r="BL33" s="112"/>
      <c r="BM33" s="112"/>
      <c r="BN33" s="112"/>
      <c r="BO33" s="112"/>
      <c r="BP33" s="112"/>
      <c r="BQ33" s="112"/>
      <c r="BR33" s="112"/>
      <c r="BS33" s="112"/>
      <c r="BT33" s="112"/>
      <c r="BU33" s="112"/>
      <c r="BX33" s="112"/>
    </row>
    <row r="34" spans="2:76" ht="12.75" customHeight="1" x14ac:dyDescent="0.2">
      <c r="B34" s="259"/>
      <c r="C34" s="228"/>
      <c r="D34" s="112"/>
      <c r="E34" s="164"/>
      <c r="F34" s="112"/>
      <c r="G34" s="228"/>
      <c r="H34" s="112"/>
      <c r="I34" s="164"/>
      <c r="J34" s="112"/>
      <c r="K34" s="228"/>
      <c r="L34" s="112"/>
      <c r="M34" s="164"/>
      <c r="N34" s="112"/>
      <c r="O34" s="228"/>
      <c r="P34" s="112"/>
      <c r="Q34" s="164"/>
      <c r="R34" s="112"/>
      <c r="S34" s="228"/>
      <c r="T34" s="112"/>
      <c r="U34" s="164"/>
      <c r="V34" s="112"/>
      <c r="W34" s="228"/>
      <c r="X34" s="112"/>
      <c r="Y34" s="164"/>
      <c r="Z34" s="112"/>
      <c r="AA34" s="228"/>
      <c r="AB34" s="112"/>
      <c r="AC34" s="164"/>
      <c r="AD34" s="112"/>
      <c r="AE34" s="228"/>
      <c r="AF34" s="112"/>
      <c r="AG34" s="164"/>
      <c r="AH34" s="112"/>
      <c r="AI34" s="228"/>
      <c r="AJ34" s="112"/>
      <c r="AK34" s="164"/>
      <c r="AL34" s="112"/>
      <c r="AM34" s="228"/>
      <c r="AN34" s="112"/>
      <c r="AO34" s="164"/>
      <c r="AP34" s="112"/>
      <c r="AQ34" s="228"/>
      <c r="AR34" s="112"/>
      <c r="AS34" s="164"/>
      <c r="AT34" s="112"/>
      <c r="AU34" s="228"/>
      <c r="AV34" s="112"/>
      <c r="AW34" s="164"/>
      <c r="AX34" s="112"/>
      <c r="AY34" s="112"/>
      <c r="AZ34" s="112"/>
      <c r="BA34" s="112"/>
      <c r="BB34" s="112"/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  <c r="BO34" s="112"/>
      <c r="BP34" s="112"/>
      <c r="BQ34" s="112"/>
      <c r="BR34" s="112"/>
      <c r="BS34" s="112"/>
      <c r="BT34" s="112"/>
      <c r="BU34" s="112"/>
      <c r="BX34" s="112"/>
    </row>
    <row r="35" spans="2:76" ht="12.75" customHeight="1" x14ac:dyDescent="0.2"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2"/>
      <c r="BD35" s="112"/>
      <c r="BE35" s="112"/>
      <c r="BF35" s="112"/>
      <c r="BG35" s="112"/>
      <c r="BH35" s="112"/>
      <c r="BI35" s="112"/>
      <c r="BJ35" s="112"/>
      <c r="BK35" s="112"/>
      <c r="BL35" s="112"/>
      <c r="BM35" s="112"/>
      <c r="BN35" s="112"/>
      <c r="BO35" s="112"/>
      <c r="BP35" s="112"/>
      <c r="BQ35" s="112"/>
      <c r="BR35" s="112"/>
      <c r="BS35" s="112"/>
      <c r="BT35" s="112"/>
      <c r="BU35" s="112"/>
      <c r="BX35" s="112"/>
    </row>
    <row r="36" spans="2:76" ht="12.75" customHeight="1" x14ac:dyDescent="0.2"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W36" s="260"/>
      <c r="BX36" s="112"/>
    </row>
    <row r="37" spans="2:76" ht="12.75" customHeight="1" x14ac:dyDescent="0.2">
      <c r="B37" s="112"/>
      <c r="C37" s="112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12"/>
      <c r="AM37" s="112"/>
      <c r="AN37" s="112"/>
      <c r="AO37" s="112"/>
      <c r="AP37" s="112"/>
      <c r="AQ37" s="112"/>
      <c r="AR37" s="112"/>
      <c r="AS37" s="112"/>
      <c r="AT37" s="112"/>
      <c r="AU37" s="112"/>
      <c r="AV37" s="112"/>
      <c r="AW37" s="112"/>
      <c r="AX37" s="112"/>
      <c r="AY37" s="112"/>
      <c r="AZ37" s="112"/>
      <c r="BA37" s="112"/>
      <c r="BB37" s="112"/>
      <c r="BC37" s="112"/>
      <c r="BD37" s="112"/>
      <c r="BE37" s="112"/>
      <c r="BF37" s="112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261"/>
      <c r="BW37" s="253"/>
      <c r="BX37" s="112"/>
    </row>
    <row r="38" spans="2:76" ht="12.75" customHeight="1" x14ac:dyDescent="0.2"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2"/>
      <c r="Y38" s="112"/>
      <c r="Z38" s="112"/>
      <c r="AA38" s="112"/>
      <c r="AB38" s="112"/>
      <c r="AC38" s="112"/>
      <c r="AD38" s="112"/>
      <c r="AE38" s="112"/>
      <c r="AF38" s="112"/>
      <c r="AG38" s="112"/>
      <c r="AH38" s="112"/>
      <c r="AI38" s="112"/>
      <c r="AJ38" s="112"/>
      <c r="AK38" s="112"/>
      <c r="AL38" s="112"/>
      <c r="AM38" s="112"/>
      <c r="AN38" s="112"/>
      <c r="AO38" s="112"/>
      <c r="AP38" s="112"/>
      <c r="AQ38" s="112"/>
      <c r="AR38" s="112"/>
      <c r="AS38" s="112"/>
      <c r="AT38" s="112"/>
      <c r="AU38" s="112"/>
      <c r="AV38" s="112"/>
      <c r="AW38" s="112"/>
      <c r="AX38" s="112"/>
      <c r="AY38" s="112"/>
      <c r="AZ38" s="112"/>
      <c r="BA38" s="112"/>
      <c r="BB38" s="112"/>
      <c r="BC38" s="112"/>
      <c r="BD38" s="112"/>
      <c r="BE38" s="112"/>
      <c r="BF38" s="112"/>
      <c r="BG38" s="112"/>
      <c r="BH38" s="112"/>
      <c r="BI38" s="112"/>
      <c r="BJ38" s="112"/>
      <c r="BK38" s="112"/>
      <c r="BL38" s="112"/>
      <c r="BM38" s="112"/>
      <c r="BN38" s="112"/>
      <c r="BO38" s="112"/>
      <c r="BP38" s="112"/>
      <c r="BQ38" s="112"/>
      <c r="BR38" s="112"/>
      <c r="BS38" s="112"/>
      <c r="BT38" s="112"/>
      <c r="BU38" s="112"/>
      <c r="BV38" s="256"/>
      <c r="BX38" s="112"/>
    </row>
    <row r="39" spans="2:76" ht="12.75" customHeight="1" x14ac:dyDescent="0.2"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2"/>
      <c r="Y39" s="112"/>
      <c r="Z39" s="112"/>
      <c r="AA39" s="112"/>
      <c r="AB39" s="112"/>
      <c r="AC39" s="112"/>
      <c r="AD39" s="112"/>
      <c r="AE39" s="112"/>
      <c r="AF39" s="112"/>
      <c r="AG39" s="112"/>
      <c r="AH39" s="112"/>
      <c r="AI39" s="112"/>
      <c r="AJ39" s="112"/>
      <c r="AK39" s="112"/>
      <c r="AL39" s="112"/>
      <c r="AM39" s="112"/>
      <c r="AN39" s="112"/>
      <c r="AO39" s="112"/>
      <c r="AP39" s="112"/>
      <c r="AQ39" s="112"/>
      <c r="AR39" s="112"/>
      <c r="AS39" s="112"/>
      <c r="AT39" s="112"/>
      <c r="AU39" s="112"/>
      <c r="AV39" s="112"/>
      <c r="AW39" s="112"/>
      <c r="AX39" s="112"/>
      <c r="AY39" s="112"/>
      <c r="AZ39" s="112"/>
      <c r="BA39" s="112"/>
      <c r="BB39" s="112"/>
      <c r="BC39" s="112"/>
      <c r="BD39" s="112"/>
      <c r="BE39" s="112"/>
      <c r="BF39" s="112"/>
      <c r="BG39" s="112"/>
      <c r="BH39" s="112"/>
      <c r="BI39" s="112"/>
      <c r="BJ39" s="112"/>
      <c r="BK39" s="112"/>
      <c r="BL39" s="112"/>
      <c r="BM39" s="112"/>
      <c r="BN39" s="112"/>
      <c r="BO39" s="112"/>
      <c r="BP39" s="112"/>
      <c r="BQ39" s="112"/>
      <c r="BR39" s="112"/>
      <c r="BS39" s="112"/>
      <c r="BT39" s="112"/>
      <c r="BU39" s="112"/>
      <c r="BX39" s="112"/>
    </row>
    <row r="40" spans="2:76" ht="12.75" customHeight="1" x14ac:dyDescent="0.2">
      <c r="B40" s="112"/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2"/>
      <c r="Y40" s="112"/>
      <c r="Z40" s="112"/>
      <c r="AA40" s="112"/>
      <c r="AB40" s="112"/>
      <c r="AC40" s="112"/>
      <c r="AD40" s="112"/>
      <c r="AE40" s="112"/>
      <c r="AF40" s="112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12"/>
      <c r="AV40" s="112"/>
      <c r="AW40" s="112"/>
      <c r="AX40" s="112"/>
      <c r="AY40" s="112"/>
      <c r="AZ40" s="112"/>
      <c r="BA40" s="112"/>
      <c r="BB40" s="112"/>
      <c r="BC40" s="112"/>
      <c r="BD40" s="112"/>
      <c r="BE40" s="112"/>
      <c r="BF40" s="112"/>
      <c r="BG40" s="112"/>
      <c r="BH40" s="112"/>
      <c r="BI40" s="112"/>
      <c r="BJ40" s="112"/>
      <c r="BK40" s="112"/>
      <c r="BL40" s="112"/>
      <c r="BM40" s="112"/>
      <c r="BN40" s="112"/>
      <c r="BO40" s="112"/>
      <c r="BP40" s="112"/>
      <c r="BQ40" s="112"/>
      <c r="BR40" s="112"/>
      <c r="BS40" s="112"/>
      <c r="BT40" s="112"/>
      <c r="BU40" s="112"/>
      <c r="BX40" s="112"/>
    </row>
    <row r="41" spans="2:76" ht="12.75" customHeight="1" x14ac:dyDescent="0.2"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2"/>
      <c r="AB41" s="112"/>
      <c r="AC41" s="112"/>
      <c r="AD41" s="112"/>
      <c r="AE41" s="112"/>
      <c r="AF41" s="112"/>
      <c r="AG41" s="112"/>
      <c r="AH41" s="112"/>
      <c r="AI41" s="112"/>
      <c r="AJ41" s="112"/>
      <c r="AK41" s="112"/>
      <c r="AL41" s="112"/>
      <c r="AM41" s="112"/>
      <c r="AN41" s="112"/>
      <c r="AO41" s="112"/>
      <c r="AP41" s="112"/>
      <c r="AQ41" s="112"/>
      <c r="AR41" s="112"/>
      <c r="AS41" s="112"/>
      <c r="AT41" s="112"/>
      <c r="AU41" s="112"/>
      <c r="AV41" s="112"/>
      <c r="AW41" s="112"/>
      <c r="AX41" s="112"/>
      <c r="AY41" s="112"/>
      <c r="AZ41" s="112"/>
      <c r="BA41" s="112"/>
      <c r="BB41" s="112"/>
      <c r="BC41" s="112"/>
      <c r="BD41" s="112"/>
      <c r="BE41" s="112"/>
      <c r="BF41" s="112"/>
      <c r="BG41" s="112"/>
      <c r="BH41" s="112"/>
      <c r="BI41" s="112"/>
      <c r="BJ41" s="112"/>
      <c r="BK41" s="112"/>
      <c r="BL41" s="112"/>
      <c r="BM41" s="112"/>
      <c r="BN41" s="112"/>
      <c r="BO41" s="112"/>
      <c r="BP41" s="112"/>
      <c r="BQ41" s="112"/>
      <c r="BR41" s="112"/>
      <c r="BS41" s="112"/>
      <c r="BT41" s="112"/>
      <c r="BU41" s="112"/>
      <c r="BX41" s="112"/>
    </row>
    <row r="42" spans="2:76" ht="12.75" customHeight="1" x14ac:dyDescent="0.2">
      <c r="B42" s="112"/>
      <c r="C42" s="112"/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2"/>
      <c r="Y42" s="112"/>
      <c r="Z42" s="112"/>
      <c r="AA42" s="112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X42" s="112"/>
    </row>
    <row r="43" spans="2:76" ht="12.75" customHeight="1" x14ac:dyDescent="0.2">
      <c r="B43" s="112"/>
      <c r="C43" s="112"/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  <c r="AA43" s="112"/>
      <c r="AB43" s="112"/>
      <c r="AC43" s="112"/>
      <c r="AD43" s="112"/>
      <c r="AE43" s="112"/>
      <c r="AF43" s="112"/>
      <c r="AG43" s="112"/>
      <c r="AH43" s="112"/>
      <c r="AI43" s="112"/>
      <c r="AJ43" s="112"/>
      <c r="AK43" s="112"/>
      <c r="AL43" s="112"/>
      <c r="AM43" s="112"/>
      <c r="AN43" s="112"/>
      <c r="AO43" s="112"/>
      <c r="AP43" s="112"/>
      <c r="AQ43" s="112"/>
      <c r="AR43" s="112"/>
      <c r="AS43" s="112"/>
      <c r="AT43" s="112"/>
      <c r="AU43" s="112"/>
      <c r="AV43" s="112"/>
      <c r="AW43" s="112"/>
      <c r="AX43" s="112"/>
      <c r="AY43" s="112"/>
      <c r="AZ43" s="112"/>
      <c r="BA43" s="112"/>
      <c r="BB43" s="112"/>
      <c r="BC43" s="112"/>
      <c r="BD43" s="112"/>
      <c r="BE43" s="112"/>
      <c r="BF43" s="112"/>
      <c r="BG43" s="112"/>
      <c r="BH43" s="112"/>
      <c r="BI43" s="112"/>
      <c r="BJ43" s="112"/>
      <c r="BK43" s="112"/>
      <c r="BL43" s="112"/>
      <c r="BM43" s="112"/>
      <c r="BN43" s="112"/>
      <c r="BO43" s="112"/>
      <c r="BP43" s="112"/>
      <c r="BQ43" s="112"/>
      <c r="BR43" s="112"/>
      <c r="BS43" s="112"/>
      <c r="BT43" s="112"/>
      <c r="BU43" s="112"/>
      <c r="BX43" s="112"/>
    </row>
    <row r="44" spans="2:76" ht="12.75" customHeight="1" x14ac:dyDescent="0.2">
      <c r="B44" s="112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X44" s="112"/>
    </row>
    <row r="45" spans="2:76" ht="12.75" customHeight="1" x14ac:dyDescent="0.2">
      <c r="B45" s="112"/>
      <c r="C45" s="112"/>
      <c r="D45" s="112"/>
      <c r="E45" s="112"/>
      <c r="F45" s="112"/>
      <c r="G45" s="112"/>
      <c r="H45" s="112"/>
      <c r="I45" s="11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2"/>
      <c r="AF45" s="112"/>
      <c r="AG45" s="112"/>
      <c r="AH45" s="112"/>
      <c r="AI45" s="112"/>
      <c r="AJ45" s="112"/>
      <c r="AK45" s="112"/>
      <c r="AL45" s="112"/>
      <c r="AM45" s="112"/>
      <c r="AN45" s="112"/>
      <c r="AO45" s="112"/>
      <c r="AP45" s="112"/>
      <c r="AQ45" s="112"/>
      <c r="AR45" s="112"/>
      <c r="AS45" s="112"/>
      <c r="AT45" s="112"/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2"/>
      <c r="BW45" s="253"/>
      <c r="BX45" s="112"/>
    </row>
    <row r="46" spans="2:76" ht="12.75" customHeight="1" x14ac:dyDescent="0.2"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2"/>
      <c r="BV46" s="143"/>
      <c r="BX46" s="112"/>
    </row>
    <row r="47" spans="2:76" ht="12.75" customHeight="1" x14ac:dyDescent="0.2">
      <c r="B47" s="112"/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2"/>
      <c r="Y47" s="112"/>
      <c r="Z47" s="112"/>
      <c r="AA47" s="112"/>
      <c r="AB47" s="112"/>
      <c r="AC47" s="112"/>
      <c r="AD47" s="112"/>
      <c r="AE47" s="112"/>
      <c r="AF47" s="112"/>
      <c r="AG47" s="112"/>
      <c r="AH47" s="112"/>
      <c r="AI47" s="112"/>
      <c r="AJ47" s="112"/>
      <c r="AK47" s="112"/>
      <c r="AL47" s="112"/>
      <c r="AM47" s="112"/>
      <c r="AN47" s="112"/>
      <c r="AO47" s="112"/>
      <c r="AP47" s="112"/>
      <c r="AQ47" s="112"/>
      <c r="AR47" s="112"/>
      <c r="AS47" s="112"/>
      <c r="AT47" s="112"/>
      <c r="AU47" s="112"/>
      <c r="AV47" s="112"/>
      <c r="AW47" s="112"/>
      <c r="AX47" s="112"/>
      <c r="AY47" s="112"/>
      <c r="AZ47" s="112"/>
      <c r="BA47" s="112"/>
      <c r="BB47" s="112"/>
      <c r="BC47" s="112"/>
      <c r="BD47" s="112"/>
      <c r="BE47" s="112"/>
      <c r="BF47" s="112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W47" s="112"/>
      <c r="BX47" s="112"/>
    </row>
    <row r="48" spans="2:76" ht="12.75" customHeight="1" x14ac:dyDescent="0.2"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2"/>
      <c r="AA48" s="112"/>
      <c r="AB48" s="112"/>
      <c r="AC48" s="112"/>
      <c r="AD48" s="112"/>
      <c r="AE48" s="112"/>
      <c r="AF48" s="112"/>
      <c r="AG48" s="112"/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2"/>
      <c r="BK48" s="112"/>
      <c r="BL48" s="112"/>
      <c r="BM48" s="112"/>
      <c r="BN48" s="112"/>
      <c r="BO48" s="112"/>
      <c r="BP48" s="112"/>
      <c r="BQ48" s="112"/>
      <c r="BR48" s="112"/>
      <c r="BS48" s="112"/>
      <c r="BT48" s="112"/>
      <c r="BU48" s="112"/>
      <c r="BV48" s="112"/>
      <c r="BW48" s="112"/>
      <c r="BX48" s="112"/>
    </row>
    <row r="49" spans="2:81" ht="12.75" customHeight="1" x14ac:dyDescent="0.2">
      <c r="B49" s="116"/>
    </row>
    <row r="51" spans="2:81" ht="12.75" customHeight="1" x14ac:dyDescent="0.2">
      <c r="B51" s="262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</row>
    <row r="52" spans="2:81" ht="12.75" customHeight="1" x14ac:dyDescent="0.2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</row>
    <row r="53" spans="2:81" ht="12.75" customHeight="1" x14ac:dyDescent="0.2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</row>
    <row r="54" spans="2:81" ht="12.75" customHeight="1" x14ac:dyDescent="0.2">
      <c r="B54" s="15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5"/>
      <c r="BY54" s="15"/>
      <c r="BZ54" s="16"/>
      <c r="CA54" s="15"/>
    </row>
    <row r="55" spans="2:81" ht="12.75" customHeight="1" x14ac:dyDescent="0.2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5"/>
      <c r="BY55" s="15"/>
      <c r="BZ55" s="16"/>
      <c r="CA55" s="15"/>
    </row>
    <row r="56" spans="2:81" ht="12.75" customHeight="1" x14ac:dyDescent="0.2">
      <c r="B56" s="15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5"/>
      <c r="BY56" s="15"/>
      <c r="BZ56" s="16"/>
      <c r="CA56" s="15"/>
    </row>
    <row r="57" spans="2:81" ht="12.75" customHeight="1" x14ac:dyDescent="0.2">
      <c r="B57" s="15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5"/>
      <c r="BY57" s="15"/>
      <c r="BZ57" s="16"/>
      <c r="CA57" s="15"/>
    </row>
    <row r="58" spans="2:81" ht="12.75" customHeight="1" x14ac:dyDescent="0.2">
      <c r="B58" s="15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5"/>
      <c r="BY58" s="15"/>
      <c r="BZ58" s="16"/>
      <c r="CA58" s="15"/>
    </row>
    <row r="59" spans="2:81" ht="12.75" customHeight="1" x14ac:dyDescent="0.2">
      <c r="B59" s="15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5"/>
      <c r="BY59" s="15"/>
      <c r="BZ59" s="16"/>
      <c r="CA59" s="15"/>
      <c r="CC59" s="15"/>
    </row>
    <row r="60" spans="2:81" ht="12.75" customHeight="1" x14ac:dyDescent="0.2">
      <c r="B60" s="15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5"/>
      <c r="BY60" s="15"/>
      <c r="BZ60" s="16"/>
      <c r="CA60" s="15"/>
    </row>
    <row r="61" spans="2:81" ht="12.75" customHeight="1" x14ac:dyDescent="0.2">
      <c r="B61" s="15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5"/>
      <c r="BY61" s="15"/>
      <c r="BZ61" s="16"/>
      <c r="CA61" s="15"/>
    </row>
    <row r="62" spans="2:81" ht="12.75" customHeight="1" x14ac:dyDescent="0.2">
      <c r="B62" s="15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5"/>
      <c r="BY62" s="15"/>
      <c r="BZ62" s="16"/>
      <c r="CA62" s="15"/>
    </row>
    <row r="63" spans="2:81" ht="12.75" customHeight="1" x14ac:dyDescent="0.2">
      <c r="B63" s="15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5"/>
      <c r="BY63" s="15"/>
      <c r="BZ63" s="16"/>
      <c r="CA63" s="15"/>
    </row>
    <row r="64" spans="2:81" ht="12.75" customHeight="1" x14ac:dyDescent="0.2">
      <c r="B64" s="15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5"/>
      <c r="BY64" s="15"/>
      <c r="BZ64" s="16"/>
      <c r="CA64" s="15"/>
    </row>
    <row r="65" spans="2:79" ht="12.75" customHeight="1" x14ac:dyDescent="0.2">
      <c r="B65" s="15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5"/>
      <c r="BY65" s="15"/>
      <c r="BZ65" s="16"/>
      <c r="CA65" s="15"/>
    </row>
    <row r="66" spans="2:79" ht="12.75" customHeight="1" x14ac:dyDescent="0.2">
      <c r="B66" s="15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5"/>
      <c r="BY66" s="15"/>
      <c r="BZ66" s="16"/>
      <c r="CA66" s="15"/>
    </row>
    <row r="67" spans="2:79" ht="12.75" customHeight="1" x14ac:dyDescent="0.2">
      <c r="B67" s="15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5"/>
      <c r="BY67" s="15"/>
      <c r="BZ67" s="16"/>
      <c r="CA67" s="15"/>
    </row>
    <row r="68" spans="2:79" ht="12.75" customHeight="1" x14ac:dyDescent="0.2">
      <c r="B68" s="15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5"/>
      <c r="BY68" s="15"/>
      <c r="BZ68" s="16"/>
      <c r="CA68" s="15"/>
    </row>
    <row r="69" spans="2:79" ht="12.75" customHeight="1" x14ac:dyDescent="0.2"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5"/>
      <c r="BY69" s="15"/>
      <c r="BZ69" s="16"/>
      <c r="CA69" s="15"/>
    </row>
    <row r="70" spans="2:79" ht="12.75" customHeight="1" x14ac:dyDescent="0.2">
      <c r="B70" s="15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5"/>
      <c r="BY70" s="15"/>
      <c r="BZ70" s="16"/>
      <c r="CA70" s="15"/>
    </row>
    <row r="71" spans="2:79" ht="12.75" customHeight="1" x14ac:dyDescent="0.2">
      <c r="B71" s="15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5"/>
      <c r="BY71" s="15"/>
      <c r="BZ71" s="16"/>
      <c r="CA71" s="15"/>
    </row>
    <row r="72" spans="2:79" ht="12.75" customHeight="1" x14ac:dyDescent="0.2">
      <c r="B72" s="15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5"/>
      <c r="BY72" s="15"/>
      <c r="BZ72" s="16"/>
      <c r="CA72" s="15"/>
    </row>
    <row r="73" spans="2:79" ht="12.75" customHeight="1" x14ac:dyDescent="0.2">
      <c r="B73" s="15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5"/>
      <c r="BY73" s="15"/>
      <c r="BZ73" s="16"/>
      <c r="CA73" s="15"/>
    </row>
    <row r="74" spans="2:79" ht="12.75" customHeight="1" x14ac:dyDescent="0.2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5"/>
      <c r="BY74" s="15"/>
      <c r="BZ74" s="16"/>
      <c r="CA74" s="15"/>
    </row>
    <row r="75" spans="2:79" ht="12.75" customHeight="1" x14ac:dyDescent="0.2">
      <c r="B75" s="15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5"/>
      <c r="BY75" s="15"/>
      <c r="BZ75" s="16"/>
      <c r="CA75" s="15"/>
    </row>
  </sheetData>
  <mergeCells count="27">
    <mergeCell ref="CD3:CE3"/>
    <mergeCell ref="AA3:AC3"/>
    <mergeCell ref="W3:Y3"/>
    <mergeCell ref="AY3:BA3"/>
    <mergeCell ref="AE3:AG3"/>
    <mergeCell ref="AI3:AK3"/>
    <mergeCell ref="CB3:CC3"/>
    <mergeCell ref="AM3:AO3"/>
    <mergeCell ref="AU3:AW3"/>
    <mergeCell ref="BV3:BW3"/>
    <mergeCell ref="BX3:BY3"/>
    <mergeCell ref="BZ3:CA3"/>
    <mergeCell ref="AQ3:AS3"/>
    <mergeCell ref="C3:E3"/>
    <mergeCell ref="S3:U3"/>
    <mergeCell ref="BR11:BR12"/>
    <mergeCell ref="BS11:BS12"/>
    <mergeCell ref="BT3:BU3"/>
    <mergeCell ref="BB3:BD3"/>
    <mergeCell ref="BE3:BG3"/>
    <mergeCell ref="BH3:BJ3"/>
    <mergeCell ref="BK3:BM3"/>
    <mergeCell ref="BN3:BP3"/>
    <mergeCell ref="BR3:BS3"/>
    <mergeCell ref="G3:I3"/>
    <mergeCell ref="K3:M3"/>
    <mergeCell ref="O3:Q3"/>
  </mergeCells>
  <conditionalFormatting sqref="D7:D11">
    <cfRule type="expression" dxfId="84" priority="11" stopIfTrue="1">
      <formula>OR($AR7="f",$AR7="g")</formula>
    </cfRule>
  </conditionalFormatting>
  <conditionalFormatting sqref="D13">
    <cfRule type="expression" dxfId="83" priority="10" stopIfTrue="1">
      <formula>OR($AR13="f",$AR13="g")</formula>
    </cfRule>
  </conditionalFormatting>
  <conditionalFormatting sqref="D20">
    <cfRule type="expression" dxfId="82" priority="9" stopIfTrue="1">
      <formula>OR($AU20="f",$AU20="g")</formula>
    </cfRule>
  </conditionalFormatting>
  <conditionalFormatting sqref="D24:D25">
    <cfRule type="expression" dxfId="81" priority="8" stopIfTrue="1">
      <formula>OR($AR24="f",$AR24="g")</formula>
    </cfRule>
  </conditionalFormatting>
  <conditionalFormatting sqref="E9:E11">
    <cfRule type="expression" dxfId="80" priority="14" stopIfTrue="1">
      <formula>OR($AU9="f",$AU9="g")</formula>
    </cfRule>
  </conditionalFormatting>
  <conditionalFormatting sqref="E12">
    <cfRule type="expression" dxfId="79" priority="13" stopIfTrue="1">
      <formula>OR($BB12="f",$BB12="g")</formula>
    </cfRule>
  </conditionalFormatting>
  <conditionalFormatting sqref="E15:E23">
    <cfRule type="expression" dxfId="78" priority="12" stopIfTrue="1">
      <formula>OR($AU15="f",$AU15="g")</formula>
    </cfRule>
  </conditionalFormatting>
  <conditionalFormatting sqref="H7:H11">
    <cfRule type="expression" dxfId="77" priority="4" stopIfTrue="1">
      <formula>OR($AR7="f",$AR7="g")</formula>
    </cfRule>
  </conditionalFormatting>
  <conditionalFormatting sqref="H13">
    <cfRule type="expression" dxfId="76" priority="3" stopIfTrue="1">
      <formula>OR($AR13="f",$AR13="g")</formula>
    </cfRule>
  </conditionalFormatting>
  <conditionalFormatting sqref="H20">
    <cfRule type="expression" dxfId="75" priority="2" stopIfTrue="1">
      <formula>OR($AU20="f",$AU20="g")</formula>
    </cfRule>
  </conditionalFormatting>
  <conditionalFormatting sqref="H24:H25">
    <cfRule type="expression" dxfId="74" priority="1" stopIfTrue="1">
      <formula>OR($AR24="f",$AR24="g")</formula>
    </cfRule>
  </conditionalFormatting>
  <conditionalFormatting sqref="I9:I11">
    <cfRule type="expression" dxfId="73" priority="7" stopIfTrue="1">
      <formula>OR($AU9="f",$AU9="g")</formula>
    </cfRule>
  </conditionalFormatting>
  <conditionalFormatting sqref="I12">
    <cfRule type="expression" dxfId="72" priority="6" stopIfTrue="1">
      <formula>OR($BB12="f",$BB12="g")</formula>
    </cfRule>
  </conditionalFormatting>
  <conditionalFormatting sqref="I15:I23">
    <cfRule type="expression" dxfId="71" priority="5" stopIfTrue="1">
      <formula>OR($AU15="f",$AU15="g")</formula>
    </cfRule>
  </conditionalFormatting>
  <conditionalFormatting sqref="L7:L11">
    <cfRule type="expression" dxfId="70" priority="36" stopIfTrue="1">
      <formula>OR($AR7="f",$AR7="g")</formula>
    </cfRule>
  </conditionalFormatting>
  <conditionalFormatting sqref="L13">
    <cfRule type="expression" dxfId="69" priority="35" stopIfTrue="1">
      <formula>OR($AR13="f",$AR13="g")</formula>
    </cfRule>
  </conditionalFormatting>
  <conditionalFormatting sqref="L20">
    <cfRule type="expression" dxfId="68" priority="34" stopIfTrue="1">
      <formula>OR($AU20="f",$AU20="g")</formula>
    </cfRule>
  </conditionalFormatting>
  <conditionalFormatting sqref="L24:L25">
    <cfRule type="expression" dxfId="67" priority="33" stopIfTrue="1">
      <formula>OR($AR24="f",$AR24="g")</formula>
    </cfRule>
  </conditionalFormatting>
  <conditionalFormatting sqref="M9:M11">
    <cfRule type="expression" dxfId="66" priority="39" stopIfTrue="1">
      <formula>OR($AU9="f",$AU9="g")</formula>
    </cfRule>
  </conditionalFormatting>
  <conditionalFormatting sqref="M12">
    <cfRule type="expression" dxfId="65" priority="38" stopIfTrue="1">
      <formula>OR($BB12="f",$BB12="g")</formula>
    </cfRule>
  </conditionalFormatting>
  <conditionalFormatting sqref="M15:M23">
    <cfRule type="expression" dxfId="64" priority="37" stopIfTrue="1">
      <formula>OR($AU15="f",$AU15="g")</formula>
    </cfRule>
  </conditionalFormatting>
  <conditionalFormatting sqref="P7:P11">
    <cfRule type="expression" dxfId="63" priority="32" stopIfTrue="1">
      <formula>OR($AR7="f",$AR7="g")</formula>
    </cfRule>
  </conditionalFormatting>
  <conditionalFormatting sqref="P13">
    <cfRule type="expression" dxfId="62" priority="31" stopIfTrue="1">
      <formula>OR($AR13="f",$AR13="g")</formula>
    </cfRule>
  </conditionalFormatting>
  <conditionalFormatting sqref="P20">
    <cfRule type="expression" dxfId="61" priority="30" stopIfTrue="1">
      <formula>OR($AU20="f",$AU20="g")</formula>
    </cfRule>
  </conditionalFormatting>
  <conditionalFormatting sqref="P24:P25">
    <cfRule type="expression" dxfId="60" priority="29" stopIfTrue="1">
      <formula>OR($AR24="f",$AR24="g")</formula>
    </cfRule>
  </conditionalFormatting>
  <conditionalFormatting sqref="Q9:Q11">
    <cfRule type="expression" dxfId="59" priority="42" stopIfTrue="1">
      <formula>OR($AU9="f",$AU9="g")</formula>
    </cfRule>
  </conditionalFormatting>
  <conditionalFormatting sqref="Q12">
    <cfRule type="expression" dxfId="58" priority="40" stopIfTrue="1">
      <formula>OR($BB12="f",$BB12="g")</formula>
    </cfRule>
  </conditionalFormatting>
  <conditionalFormatting sqref="Q15:Q23">
    <cfRule type="expression" dxfId="57" priority="41" stopIfTrue="1">
      <formula>OR($AU15="f",$AU15="g")</formula>
    </cfRule>
  </conditionalFormatting>
  <conditionalFormatting sqref="S22">
    <cfRule type="expression" dxfId="56" priority="158" stopIfTrue="1">
      <formula>OR($BB22="f",$BB22="g")</formula>
    </cfRule>
  </conditionalFormatting>
  <conditionalFormatting sqref="T7:T11">
    <cfRule type="expression" dxfId="55" priority="153" stopIfTrue="1">
      <formula>OR($AR7="f",$AR7="g")</formula>
    </cfRule>
  </conditionalFormatting>
  <conditionalFormatting sqref="T13">
    <cfRule type="expression" dxfId="54" priority="152" stopIfTrue="1">
      <formula>OR($AR13="f",$AR13="g")</formula>
    </cfRule>
  </conditionalFormatting>
  <conditionalFormatting sqref="U9:U11">
    <cfRule type="expression" dxfId="53" priority="167" stopIfTrue="1">
      <formula>OR($AU9="f",$AU9="g")</formula>
    </cfRule>
  </conditionalFormatting>
  <conditionalFormatting sqref="U12">
    <cfRule type="expression" dxfId="52" priority="157" stopIfTrue="1">
      <formula>OR($BB12="f",$BB12="g")</formula>
    </cfRule>
  </conditionalFormatting>
  <conditionalFormatting sqref="U15:U23">
    <cfRule type="expression" dxfId="51" priority="151" stopIfTrue="1">
      <formula>OR($AU15="f",$AU15="g")</formula>
    </cfRule>
  </conditionalFormatting>
  <conditionalFormatting sqref="W22">
    <cfRule type="expression" dxfId="50" priority="178" stopIfTrue="1">
      <formula>OR($BB22="f",$BB22="g")</formula>
    </cfRule>
  </conditionalFormatting>
  <conditionalFormatting sqref="X7:X11">
    <cfRule type="expression" dxfId="49" priority="173" stopIfTrue="1">
      <formula>OR($AR7="f",$AR7="g")</formula>
    </cfRule>
  </conditionalFormatting>
  <conditionalFormatting sqref="X13">
    <cfRule type="expression" dxfId="48" priority="172" stopIfTrue="1">
      <formula>OR($AR13="f",$AR13="g")</formula>
    </cfRule>
  </conditionalFormatting>
  <conditionalFormatting sqref="Y9:Y11">
    <cfRule type="expression" dxfId="47" priority="187" stopIfTrue="1">
      <formula>OR($AU9="f",$AU9="g")</formula>
    </cfRule>
  </conditionalFormatting>
  <conditionalFormatting sqref="Y12">
    <cfRule type="expression" dxfId="46" priority="177" stopIfTrue="1">
      <formula>OR($BB12="f",$BB12="g")</formula>
    </cfRule>
  </conditionalFormatting>
  <conditionalFormatting sqref="Y15:Y23">
    <cfRule type="expression" dxfId="45" priority="171" stopIfTrue="1">
      <formula>OR($AU15="f",$AU15="g")</formula>
    </cfRule>
  </conditionalFormatting>
  <conditionalFormatting sqref="AA22">
    <cfRule type="expression" dxfId="44" priority="198" stopIfTrue="1">
      <formula>OR($BB22="f",$BB22="g")</formula>
    </cfRule>
  </conditionalFormatting>
  <conditionalFormatting sqref="AB7:AB11">
    <cfRule type="expression" dxfId="43" priority="193" stopIfTrue="1">
      <formula>OR($AR7="f",$AR7="g")</formula>
    </cfRule>
  </conditionalFormatting>
  <conditionalFormatting sqref="AB13">
    <cfRule type="expression" dxfId="42" priority="192" stopIfTrue="1">
      <formula>OR($AR13="f",$AR13="g")</formula>
    </cfRule>
  </conditionalFormatting>
  <conditionalFormatting sqref="AC9:AC11">
    <cfRule type="expression" dxfId="41" priority="207" stopIfTrue="1">
      <formula>OR($AU9="f",$AU9="g")</formula>
    </cfRule>
  </conditionalFormatting>
  <conditionalFormatting sqref="AC12">
    <cfRule type="expression" dxfId="40" priority="197" stopIfTrue="1">
      <formula>OR($BB12="f",$BB12="g")</formula>
    </cfRule>
  </conditionalFormatting>
  <conditionalFormatting sqref="AC15:AC23">
    <cfRule type="expression" dxfId="39" priority="191" stopIfTrue="1">
      <formula>OR($AU15="f",$AU15="g")</formula>
    </cfRule>
  </conditionalFormatting>
  <conditionalFormatting sqref="AE22">
    <cfRule type="expression" dxfId="38" priority="218" stopIfTrue="1">
      <formula>OR($BB22="f",$BB22="g")</formula>
    </cfRule>
  </conditionalFormatting>
  <conditionalFormatting sqref="AF7:AF11">
    <cfRule type="expression" dxfId="37" priority="213" stopIfTrue="1">
      <formula>OR($AR7="f",$AR7="g")</formula>
    </cfRule>
  </conditionalFormatting>
  <conditionalFormatting sqref="AF13">
    <cfRule type="expression" dxfId="36" priority="212" stopIfTrue="1">
      <formula>OR($AR13="f",$AR13="g")</formula>
    </cfRule>
  </conditionalFormatting>
  <conditionalFormatting sqref="AG9:AG11">
    <cfRule type="expression" dxfId="35" priority="227" stopIfTrue="1">
      <formula>OR($AU9="f",$AU9="g")</formula>
    </cfRule>
  </conditionalFormatting>
  <conditionalFormatting sqref="AG12">
    <cfRule type="expression" dxfId="34" priority="217" stopIfTrue="1">
      <formula>OR($BB12="f",$BB12="g")</formula>
    </cfRule>
  </conditionalFormatting>
  <conditionalFormatting sqref="AG15:AG23">
    <cfRule type="expression" dxfId="33" priority="211" stopIfTrue="1">
      <formula>OR($AU15="f",$AU15="g")</formula>
    </cfRule>
  </conditionalFormatting>
  <conditionalFormatting sqref="AI22">
    <cfRule type="expression" dxfId="32" priority="238" stopIfTrue="1">
      <formula>OR($BB22="f",$BB22="g")</formula>
    </cfRule>
  </conditionalFormatting>
  <conditionalFormatting sqref="AJ7:AJ11">
    <cfRule type="expression" dxfId="31" priority="233" stopIfTrue="1">
      <formula>OR($AR7="f",$AR7="g")</formula>
    </cfRule>
  </conditionalFormatting>
  <conditionalFormatting sqref="AJ13">
    <cfRule type="expression" dxfId="30" priority="232" stopIfTrue="1">
      <formula>OR($AR13="f",$AR13="g")</formula>
    </cfRule>
  </conditionalFormatting>
  <conditionalFormatting sqref="AK9:AK11">
    <cfRule type="expression" dxfId="29" priority="247" stopIfTrue="1">
      <formula>OR($AU9="f",$AU9="g")</formula>
    </cfRule>
  </conditionalFormatting>
  <conditionalFormatting sqref="AK12">
    <cfRule type="expression" dxfId="28" priority="237" stopIfTrue="1">
      <formula>OR($BB12="f",$BB12="g")</formula>
    </cfRule>
  </conditionalFormatting>
  <conditionalFormatting sqref="AK15:AK23">
    <cfRule type="expression" dxfId="27" priority="231" stopIfTrue="1">
      <formula>OR($AU15="f",$AU15="g")</formula>
    </cfRule>
  </conditionalFormatting>
  <conditionalFormatting sqref="AM22">
    <cfRule type="expression" dxfId="26" priority="253" stopIfTrue="1">
      <formula>OR($BB22="f",$BB22="g")</formula>
    </cfRule>
  </conditionalFormatting>
  <conditionalFormatting sqref="AN7:AN10">
    <cfRule type="expression" dxfId="25" priority="265" stopIfTrue="1">
      <formula>OR($AR7="f",$AR7="g")</formula>
    </cfRule>
  </conditionalFormatting>
  <conditionalFormatting sqref="AO9:AO11">
    <cfRule type="expression" dxfId="24" priority="262" stopIfTrue="1">
      <formula>OR($AU9="f",$AU9="g")</formula>
    </cfRule>
  </conditionalFormatting>
  <conditionalFormatting sqref="AO12">
    <cfRule type="expression" dxfId="23" priority="251" stopIfTrue="1">
      <formula>OR($BB12="f",$BB12="g")</formula>
    </cfRule>
  </conditionalFormatting>
  <conditionalFormatting sqref="AO15:AO21">
    <cfRule type="expression" dxfId="22" priority="255" stopIfTrue="1">
      <formula>OR($AU15="f",$AU15="g")</formula>
    </cfRule>
  </conditionalFormatting>
  <conditionalFormatting sqref="AO22">
    <cfRule type="expression" dxfId="21" priority="252" stopIfTrue="1">
      <formula>OR($BB22="f",$BB22="g")</formula>
    </cfRule>
  </conditionalFormatting>
  <conditionalFormatting sqref="AO23">
    <cfRule type="expression" dxfId="20" priority="254" stopIfTrue="1">
      <formula>OR($AU23="f",$AU23="g")</formula>
    </cfRule>
  </conditionalFormatting>
  <conditionalFormatting sqref="AQ22">
    <cfRule type="expression" dxfId="19" priority="270" stopIfTrue="1">
      <formula>OR($BB22="f",$BB22="g")</formula>
    </cfRule>
  </conditionalFormatting>
  <conditionalFormatting sqref="AS12">
    <cfRule type="expression" dxfId="18" priority="271" stopIfTrue="1">
      <formula>OR($BB12="f",$BB12="g")</formula>
    </cfRule>
  </conditionalFormatting>
  <conditionalFormatting sqref="AS22">
    <cfRule type="expression" dxfId="17" priority="269" stopIfTrue="1">
      <formula>OR($BB22="f",$BB22="g")</formula>
    </cfRule>
  </conditionalFormatting>
  <conditionalFormatting sqref="AU22">
    <cfRule type="expression" dxfId="16" priority="273" stopIfTrue="1">
      <formula>OR($BB22="f",$BB22="g")</formula>
    </cfRule>
  </conditionalFormatting>
  <conditionalFormatting sqref="AW12">
    <cfRule type="expression" dxfId="15" priority="274" stopIfTrue="1">
      <formula>OR($BB12="f",$BB12="g")</formula>
    </cfRule>
  </conditionalFormatting>
  <conditionalFormatting sqref="AW22">
    <cfRule type="expression" dxfId="14" priority="272" stopIfTrue="1">
      <formula>OR($BB22="f",$BB22="g")</formula>
    </cfRule>
  </conditionalFormatting>
  <hyperlinks>
    <hyperlink ref="B1" location="'Titel'!A1" display="Titres" xr:uid="{00000000-0004-0000-0700-000000000000}"/>
  </hyperlinks>
  <pageMargins left="0" right="0" top="0" bottom="0" header="0.51181102362204722" footer="0.51181102362204722"/>
  <pageSetup paperSize="9" scale="90" orientation="landscape" r:id="rId1"/>
  <colBreaks count="6" manualBreakCount="6">
    <brk id="37" max="1048575" man="1"/>
    <brk id="46" max="1048575" man="1"/>
    <brk id="53" max="1048575" man="1"/>
    <brk id="59" max="1048575" man="1"/>
    <brk id="65" max="1048575" man="1"/>
    <brk id="73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>
    <pageSetUpPr fitToPage="1"/>
  </sheetPr>
  <dimension ref="A1:G42"/>
  <sheetViews>
    <sheetView zoomScaleNormal="100" workbookViewId="0">
      <selection activeCell="B2" sqref="B2"/>
    </sheetView>
  </sheetViews>
  <sheetFormatPr baseColWidth="10" defaultColWidth="24.83203125" defaultRowHeight="12.75" customHeight="1" x14ac:dyDescent="0.2"/>
  <cols>
    <col min="1" max="1" width="1.33203125" style="14" customWidth="1"/>
    <col min="2" max="2" width="19" style="14" customWidth="1"/>
    <col min="3" max="7" width="14" style="37" customWidth="1"/>
    <col min="8" max="8" width="7.83203125" style="14" customWidth="1"/>
    <col min="9" max="16384" width="24.83203125" style="14"/>
  </cols>
  <sheetData>
    <row r="1" spans="1:7" ht="12.75" customHeight="1" x14ac:dyDescent="0.2">
      <c r="B1" s="113" t="s">
        <v>11</v>
      </c>
      <c r="C1" s="263"/>
      <c r="D1" s="263"/>
      <c r="E1" s="263"/>
      <c r="F1" s="263"/>
      <c r="G1" s="263"/>
    </row>
    <row r="2" spans="1:7" ht="12.75" customHeight="1" x14ac:dyDescent="0.2">
      <c r="B2" s="264" t="s">
        <v>9</v>
      </c>
      <c r="C2" s="265"/>
      <c r="D2" s="265"/>
      <c r="E2" s="265"/>
      <c r="F2" s="265"/>
      <c r="G2" s="265"/>
    </row>
    <row r="3" spans="1:7" s="122" customFormat="1" ht="12.75" customHeight="1" x14ac:dyDescent="0.2">
      <c r="A3" s="14"/>
      <c r="B3" s="112" t="s">
        <v>137</v>
      </c>
      <c r="C3" s="266"/>
      <c r="D3" s="266"/>
      <c r="E3" s="266"/>
      <c r="F3" s="266"/>
      <c r="G3" s="266"/>
    </row>
    <row r="4" spans="1:7" ht="38.25" customHeight="1" thickBot="1" x14ac:dyDescent="0.25">
      <c r="B4" s="267"/>
      <c r="C4" s="268" t="s">
        <v>138</v>
      </c>
      <c r="D4" s="269" t="s">
        <v>139</v>
      </c>
      <c r="E4" s="269" t="s">
        <v>140</v>
      </c>
      <c r="F4" s="269" t="s">
        <v>141</v>
      </c>
      <c r="G4" s="270" t="s">
        <v>142</v>
      </c>
    </row>
    <row r="5" spans="1:7" ht="14.1" customHeight="1" thickTop="1" x14ac:dyDescent="0.2">
      <c r="B5" s="112" t="s">
        <v>17</v>
      </c>
      <c r="C5" s="271">
        <v>1.1264119735214397</v>
      </c>
      <c r="D5" s="272">
        <v>0.80818235044349329</v>
      </c>
      <c r="E5" s="272">
        <v>1.65275460324667</v>
      </c>
      <c r="F5" s="272">
        <v>3.458631086248142</v>
      </c>
      <c r="G5" s="273">
        <v>7.0459800134597446</v>
      </c>
    </row>
    <row r="6" spans="1:7" ht="14.1" customHeight="1" x14ac:dyDescent="0.2">
      <c r="B6" s="112" t="s">
        <v>143</v>
      </c>
      <c r="C6" s="271">
        <v>0.95899053001915902</v>
      </c>
      <c r="D6" s="272">
        <v>1.0442578855839144</v>
      </c>
      <c r="E6" s="272">
        <v>1.2941262621370431</v>
      </c>
      <c r="F6" s="272">
        <v>3.9877478469733094</v>
      </c>
      <c r="G6" s="273">
        <v>7.285122524713425</v>
      </c>
    </row>
    <row r="7" spans="1:7" ht="14.1" customHeight="1" x14ac:dyDescent="0.2">
      <c r="B7" s="112" t="s">
        <v>16</v>
      </c>
      <c r="C7" s="271">
        <v>1.0323049495388292</v>
      </c>
      <c r="D7" s="272">
        <v>1.0734809210965912</v>
      </c>
      <c r="E7" s="272">
        <v>1.492012566428089</v>
      </c>
      <c r="F7" s="272">
        <v>3.5189619598529225</v>
      </c>
      <c r="G7" s="273">
        <v>7.1167603969164315</v>
      </c>
    </row>
    <row r="8" spans="1:7" ht="14.1" customHeight="1" x14ac:dyDescent="0.2">
      <c r="B8" s="112" t="s">
        <v>144</v>
      </c>
      <c r="C8" s="271">
        <v>0.9990462158518334</v>
      </c>
      <c r="D8" s="272">
        <v>0.7964881311155515</v>
      </c>
      <c r="E8" s="272">
        <v>1.7471469737437624</v>
      </c>
      <c r="F8" s="272">
        <v>4.4341272011667332</v>
      </c>
      <c r="G8" s="273">
        <v>7.9768085218778806</v>
      </c>
    </row>
    <row r="9" spans="1:7" ht="14.1" customHeight="1" x14ac:dyDescent="0.2">
      <c r="B9" s="112" t="s">
        <v>30</v>
      </c>
      <c r="C9" s="271">
        <v>0.62145223897029356</v>
      </c>
      <c r="D9" s="272">
        <v>0.20558346528610885</v>
      </c>
      <c r="E9" s="272">
        <v>0.62880943705858006</v>
      </c>
      <c r="F9" s="272">
        <v>4.7515127882048329</v>
      </c>
      <c r="G9" s="273">
        <v>6.2073579295198149</v>
      </c>
    </row>
    <row r="10" spans="1:7" ht="14.1" customHeight="1" x14ac:dyDescent="0.2">
      <c r="B10" s="112" t="s">
        <v>19</v>
      </c>
      <c r="C10" s="271">
        <v>1.5347167585337127</v>
      </c>
      <c r="D10" s="272">
        <v>1.3919006189343754</v>
      </c>
      <c r="E10" s="272">
        <v>2.2939493721516322</v>
      </c>
      <c r="F10" s="272">
        <v>3.2887536118928375</v>
      </c>
      <c r="G10" s="273">
        <v>8.5093203615125574</v>
      </c>
    </row>
    <row r="11" spans="1:7" ht="14.1" customHeight="1" x14ac:dyDescent="0.2">
      <c r="B11" s="112" t="s">
        <v>145</v>
      </c>
      <c r="C11" s="271">
        <v>0.9179386590933083</v>
      </c>
      <c r="D11" s="272">
        <v>0.78433449970398827</v>
      </c>
      <c r="E11" s="272">
        <v>0.89057327610187786</v>
      </c>
      <c r="F11" s="272">
        <v>3.0342624723052523</v>
      </c>
      <c r="G11" s="273">
        <v>5.6271089072044278</v>
      </c>
    </row>
    <row r="12" spans="1:7" ht="14.1" customHeight="1" x14ac:dyDescent="0.2">
      <c r="A12" s="42"/>
      <c r="B12" s="112" t="s">
        <v>20</v>
      </c>
      <c r="C12" s="271">
        <v>0.95443373621367045</v>
      </c>
      <c r="D12" s="272">
        <v>0.97371179314669176</v>
      </c>
      <c r="E12" s="272">
        <v>2.7115234101752348</v>
      </c>
      <c r="F12" s="272">
        <v>3.3743940633500764</v>
      </c>
      <c r="G12" s="273">
        <v>8.0140630028856741</v>
      </c>
    </row>
    <row r="13" spans="1:7" ht="14.1" customHeight="1" x14ac:dyDescent="0.2">
      <c r="B13" s="112" t="s">
        <v>29</v>
      </c>
      <c r="C13" s="271">
        <v>1.0795382130719577</v>
      </c>
      <c r="D13" s="272">
        <v>1.2909073135339317</v>
      </c>
      <c r="E13" s="272">
        <v>1.6239297433194257</v>
      </c>
      <c r="F13" s="272">
        <v>6.234623977373948</v>
      </c>
      <c r="G13" s="273">
        <v>10.228999247299265</v>
      </c>
    </row>
    <row r="14" spans="1:7" ht="14.1" customHeight="1" x14ac:dyDescent="0.2">
      <c r="B14" s="112" t="s">
        <v>15</v>
      </c>
      <c r="C14" s="271">
        <v>1.1363363049475221</v>
      </c>
      <c r="D14" s="272">
        <v>0.81944548777064274</v>
      </c>
      <c r="E14" s="272">
        <v>2.206271092796058</v>
      </c>
      <c r="F14" s="272">
        <v>3.1160447031786838</v>
      </c>
      <c r="G14" s="273">
        <v>7.2780975886929067</v>
      </c>
    </row>
    <row r="15" spans="1:7" ht="14.1" customHeight="1" x14ac:dyDescent="0.2">
      <c r="B15" s="112" t="s">
        <v>146</v>
      </c>
      <c r="C15" s="271">
        <v>1.213092628560283</v>
      </c>
      <c r="D15" s="272">
        <v>1.27416518417714</v>
      </c>
      <c r="E15" s="272">
        <v>1.2284993982857304</v>
      </c>
      <c r="F15" s="272">
        <v>3.7731919022450664</v>
      </c>
      <c r="G15" s="273">
        <v>7.4889491132682187</v>
      </c>
    </row>
    <row r="16" spans="1:7" ht="14.1" customHeight="1" x14ac:dyDescent="0.2">
      <c r="B16" s="112" t="s">
        <v>13</v>
      </c>
      <c r="C16" s="271">
        <v>0.88678708950937002</v>
      </c>
      <c r="D16" s="272">
        <v>0.62159088805240903</v>
      </c>
      <c r="E16" s="272">
        <v>1.3870912031273614</v>
      </c>
      <c r="F16" s="272">
        <v>3.1170985501160491</v>
      </c>
      <c r="G16" s="273">
        <v>6.0125677308051895</v>
      </c>
    </row>
    <row r="17" spans="2:7" ht="14.1" customHeight="1" x14ac:dyDescent="0.2">
      <c r="B17" s="112" t="s">
        <v>147</v>
      </c>
      <c r="C17" s="271">
        <v>1.1792702773279853</v>
      </c>
      <c r="D17" s="272">
        <v>0.35240651665709899</v>
      </c>
      <c r="E17" s="272">
        <v>1.6968438725399164</v>
      </c>
      <c r="F17" s="272">
        <v>5.5535727993408921</v>
      </c>
      <c r="G17" s="273">
        <v>8.7820934658658913</v>
      </c>
    </row>
    <row r="18" spans="2:7" ht="14.1" customHeight="1" x14ac:dyDescent="0.2">
      <c r="B18" s="112" t="s">
        <v>22</v>
      </c>
      <c r="C18" s="271">
        <v>1.0431685986136334</v>
      </c>
      <c r="D18" s="272">
        <v>1.0301761717232176</v>
      </c>
      <c r="E18" s="272">
        <v>1.6078955922847353</v>
      </c>
      <c r="F18" s="272">
        <v>2.7606749416010619</v>
      </c>
      <c r="G18" s="273">
        <v>6.4419153042226496</v>
      </c>
    </row>
    <row r="19" spans="2:7" ht="14.1" customHeight="1" x14ac:dyDescent="0.2">
      <c r="B19" s="112" t="s">
        <v>21</v>
      </c>
      <c r="C19" s="271">
        <v>1.1467074098366332</v>
      </c>
      <c r="D19" s="272">
        <v>1.4952119138911042</v>
      </c>
      <c r="E19" s="272">
        <v>1.8877776047688941</v>
      </c>
      <c r="F19" s="272">
        <v>4.0002356093128251</v>
      </c>
      <c r="G19" s="273">
        <v>8.5299325378094562</v>
      </c>
    </row>
    <row r="20" spans="2:7" ht="14.1" customHeight="1" x14ac:dyDescent="0.2">
      <c r="B20" s="112" t="s">
        <v>148</v>
      </c>
      <c r="C20" s="271">
        <v>0.71058410550426387</v>
      </c>
      <c r="D20" s="272">
        <v>0.56882999474122731</v>
      </c>
      <c r="E20" s="272">
        <v>0.56731120875025631</v>
      </c>
      <c r="F20" s="272">
        <v>4.53451415515931</v>
      </c>
      <c r="G20" s="273">
        <v>6.3812394641550583</v>
      </c>
    </row>
    <row r="21" spans="2:7" ht="14.1" customHeight="1" x14ac:dyDescent="0.2">
      <c r="B21" s="33" t="s">
        <v>149</v>
      </c>
      <c r="C21" s="271">
        <v>1.5275900481815858</v>
      </c>
      <c r="D21" s="272">
        <v>1.1722979186770259</v>
      </c>
      <c r="E21" s="272">
        <v>2.9570954793182209</v>
      </c>
      <c r="F21" s="272">
        <v>3.3334438663400205</v>
      </c>
      <c r="G21" s="273">
        <v>8.9904273125168519</v>
      </c>
    </row>
    <row r="22" spans="2:7" ht="14.1" customHeight="1" x14ac:dyDescent="0.2">
      <c r="B22" s="112" t="s">
        <v>150</v>
      </c>
      <c r="C22" s="271">
        <v>1.381497851614224</v>
      </c>
      <c r="D22" s="272">
        <v>1.3536792782189686</v>
      </c>
      <c r="E22" s="272">
        <v>2.8815144946996951</v>
      </c>
      <c r="F22" s="272">
        <v>2.5136248865507254</v>
      </c>
      <c r="G22" s="273">
        <v>8.1303165110836151</v>
      </c>
    </row>
    <row r="23" spans="2:7" ht="14.1" customHeight="1" x14ac:dyDescent="0.2">
      <c r="B23" s="112" t="s">
        <v>151</v>
      </c>
      <c r="C23" s="271">
        <v>1.7319324187930418</v>
      </c>
      <c r="D23" s="272">
        <v>2.1915067999330606</v>
      </c>
      <c r="E23" s="272">
        <v>1.9213785610351752</v>
      </c>
      <c r="F23" s="272">
        <v>4.1647529125825802</v>
      </c>
      <c r="G23" s="273">
        <v>10.009570692343857</v>
      </c>
    </row>
    <row r="24" spans="2:7" ht="14.1" customHeight="1" thickBot="1" x14ac:dyDescent="0.25">
      <c r="B24" s="267" t="s">
        <v>152</v>
      </c>
      <c r="C24" s="274">
        <v>0.96835838042738631</v>
      </c>
      <c r="D24" s="275">
        <v>0.77075554147085601</v>
      </c>
      <c r="E24" s="275">
        <v>1.8775081436853407</v>
      </c>
      <c r="F24" s="275">
        <v>3.6364229871111271</v>
      </c>
      <c r="G24" s="276">
        <v>7.253045052694711</v>
      </c>
    </row>
    <row r="25" spans="2:7" ht="12.75" customHeight="1" thickTop="1" x14ac:dyDescent="0.2">
      <c r="B25" s="112" t="s">
        <v>153</v>
      </c>
      <c r="C25" s="266"/>
      <c r="D25" s="266"/>
      <c r="E25" s="266"/>
      <c r="F25" s="266"/>
      <c r="G25" s="254" t="s">
        <v>154</v>
      </c>
    </row>
    <row r="26" spans="2:7" ht="12.75" customHeight="1" x14ac:dyDescent="0.2">
      <c r="B26" s="33" t="s">
        <v>155</v>
      </c>
      <c r="C26" s="266"/>
      <c r="D26" s="266"/>
      <c r="E26" s="266"/>
      <c r="F26" s="266"/>
      <c r="G26" s="266"/>
    </row>
    <row r="27" spans="2:7" ht="12.75" customHeight="1" x14ac:dyDescent="0.2">
      <c r="B27" s="15" t="s">
        <v>156</v>
      </c>
      <c r="C27" s="38"/>
      <c r="D27" s="38"/>
      <c r="E27" s="38"/>
      <c r="F27" s="38"/>
      <c r="G27" s="38"/>
    </row>
    <row r="28" spans="2:7" ht="12.75" customHeight="1" x14ac:dyDescent="0.2">
      <c r="B28" s="15"/>
      <c r="C28" s="38"/>
      <c r="D28" s="38"/>
      <c r="E28" s="38"/>
      <c r="F28" s="38"/>
      <c r="G28" s="14"/>
    </row>
    <row r="29" spans="2:7" ht="12.75" customHeight="1" x14ac:dyDescent="0.2">
      <c r="B29" s="15"/>
      <c r="C29" s="38"/>
      <c r="D29" s="38"/>
      <c r="E29" s="38"/>
      <c r="F29" s="38"/>
      <c r="G29" s="38"/>
    </row>
    <row r="30" spans="2:7" ht="12.75" customHeight="1" x14ac:dyDescent="0.2">
      <c r="B30" s="15"/>
      <c r="C30" s="38"/>
      <c r="D30" s="38"/>
      <c r="E30" s="38"/>
      <c r="F30" s="38"/>
      <c r="G30" s="38"/>
    </row>
    <row r="31" spans="2:7" ht="12.75" customHeight="1" x14ac:dyDescent="0.2">
      <c r="B31" s="15"/>
      <c r="C31" s="38"/>
      <c r="D31" s="38"/>
      <c r="E31" s="38"/>
      <c r="F31" s="38"/>
      <c r="G31" s="38"/>
    </row>
    <row r="32" spans="2:7" ht="12.75" customHeight="1" x14ac:dyDescent="0.2">
      <c r="B32" s="15"/>
      <c r="C32" s="38"/>
      <c r="D32" s="38"/>
      <c r="E32" s="38"/>
      <c r="F32" s="38"/>
      <c r="G32" s="38"/>
    </row>
    <row r="33" spans="2:7" ht="12.75" customHeight="1" x14ac:dyDescent="0.2">
      <c r="B33" s="15"/>
      <c r="C33" s="38"/>
      <c r="D33" s="38"/>
      <c r="E33" s="38"/>
      <c r="F33" s="38"/>
      <c r="G33" s="38"/>
    </row>
    <row r="34" spans="2:7" ht="12.75" customHeight="1" x14ac:dyDescent="0.2">
      <c r="B34" s="15"/>
      <c r="C34" s="38"/>
      <c r="D34" s="38"/>
      <c r="E34" s="38"/>
      <c r="F34" s="38"/>
      <c r="G34" s="38"/>
    </row>
    <row r="35" spans="2:7" ht="12.75" customHeight="1" x14ac:dyDescent="0.2">
      <c r="B35" s="15"/>
      <c r="C35" s="38"/>
      <c r="D35" s="38"/>
      <c r="E35" s="38"/>
      <c r="F35" s="38"/>
      <c r="G35" s="38"/>
    </row>
    <row r="36" spans="2:7" ht="12.75" customHeight="1" x14ac:dyDescent="0.2">
      <c r="B36" s="15"/>
      <c r="C36" s="38"/>
      <c r="D36" s="38"/>
      <c r="E36" s="38"/>
      <c r="F36" s="38"/>
      <c r="G36" s="38"/>
    </row>
    <row r="37" spans="2:7" ht="12.75" customHeight="1" x14ac:dyDescent="0.2">
      <c r="B37" s="15"/>
      <c r="C37" s="38"/>
      <c r="D37" s="38"/>
      <c r="E37" s="38"/>
      <c r="F37" s="38"/>
      <c r="G37" s="38"/>
    </row>
    <row r="38" spans="2:7" ht="12.75" customHeight="1" x14ac:dyDescent="0.2">
      <c r="B38" s="15"/>
      <c r="C38" s="38"/>
      <c r="D38" s="38"/>
      <c r="E38" s="38"/>
      <c r="F38" s="38"/>
      <c r="G38" s="38"/>
    </row>
    <row r="39" spans="2:7" ht="12.75" customHeight="1" x14ac:dyDescent="0.2">
      <c r="B39" s="15"/>
      <c r="C39" s="38"/>
      <c r="D39" s="38"/>
      <c r="E39" s="38"/>
      <c r="F39" s="38"/>
      <c r="G39" s="38"/>
    </row>
    <row r="40" spans="2:7" ht="12.75" customHeight="1" x14ac:dyDescent="0.2">
      <c r="B40" s="15"/>
      <c r="C40" s="38"/>
      <c r="D40" s="38"/>
      <c r="E40" s="38"/>
      <c r="F40" s="38"/>
      <c r="G40" s="38"/>
    </row>
    <row r="41" spans="2:7" ht="12.75" customHeight="1" x14ac:dyDescent="0.2">
      <c r="B41" s="15"/>
      <c r="C41" s="38"/>
      <c r="D41" s="38"/>
      <c r="E41" s="38"/>
      <c r="F41" s="38"/>
      <c r="G41" s="38"/>
    </row>
    <row r="42" spans="2:7" ht="12.75" customHeight="1" x14ac:dyDescent="0.2">
      <c r="B42" s="15"/>
      <c r="C42" s="38"/>
      <c r="D42" s="38"/>
      <c r="E42" s="38"/>
      <c r="F42" s="38"/>
      <c r="G42" s="38"/>
    </row>
  </sheetData>
  <hyperlinks>
    <hyperlink ref="B1" location="'Titel'!A1" display="Titres" xr:uid="{00000000-0004-0000-0800-000000000000}"/>
  </hyperlinks>
  <pageMargins left="0" right="0" top="0" bottom="0" header="0.51181102362204722" footer="0.51181102362204722"/>
  <pageSetup paperSize="9" orientation="landscape" verticalDpi="72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0"/>
  <dimension ref="A1:AE35"/>
  <sheetViews>
    <sheetView zoomScaleNormal="100" zoomScaleSheetLayoutView="100" workbookViewId="0">
      <selection activeCell="C2" sqref="C2"/>
    </sheetView>
  </sheetViews>
  <sheetFormatPr baseColWidth="10" defaultColWidth="13.33203125" defaultRowHeight="12.75" customHeight="1" x14ac:dyDescent="0.2"/>
  <cols>
    <col min="1" max="1" width="1.33203125" style="14" customWidth="1"/>
    <col min="2" max="2" width="3" style="2" customWidth="1"/>
    <col min="3" max="3" width="15.1640625" style="2" customWidth="1"/>
    <col min="4" max="4" width="36.33203125" style="2" customWidth="1"/>
    <col min="5" max="10" width="15.33203125" style="2" customWidth="1"/>
    <col min="11" max="16384" width="13.33203125" style="2"/>
  </cols>
  <sheetData>
    <row r="1" spans="1:10" ht="12.75" customHeight="1" x14ac:dyDescent="0.2">
      <c r="B1" s="389" t="s">
        <v>11</v>
      </c>
      <c r="C1" s="389"/>
    </row>
    <row r="2" spans="1:10" ht="12.75" customHeight="1" x14ac:dyDescent="0.2">
      <c r="B2" s="83" t="s">
        <v>162</v>
      </c>
    </row>
    <row r="3" spans="1:10" ht="12.75" customHeight="1" x14ac:dyDescent="0.2">
      <c r="B3" s="4" t="s">
        <v>12</v>
      </c>
    </row>
    <row r="4" spans="1:10" ht="21.75" customHeight="1" x14ac:dyDescent="0.2">
      <c r="B4" s="396"/>
      <c r="C4" s="397"/>
      <c r="D4" s="397"/>
      <c r="E4" s="77"/>
      <c r="F4" s="392" t="s">
        <v>96</v>
      </c>
      <c r="G4" s="392"/>
      <c r="H4" s="392"/>
      <c r="I4" s="392"/>
      <c r="J4" s="393"/>
    </row>
    <row r="5" spans="1:10" s="19" customFormat="1" ht="39" customHeight="1" x14ac:dyDescent="0.2">
      <c r="A5" s="14"/>
      <c r="B5" s="398"/>
      <c r="C5" s="399"/>
      <c r="D5" s="400"/>
      <c r="E5" s="77" t="s">
        <v>78</v>
      </c>
      <c r="F5" s="77" t="s">
        <v>97</v>
      </c>
      <c r="G5" s="77" t="s">
        <v>98</v>
      </c>
      <c r="H5" s="77" t="s">
        <v>99</v>
      </c>
      <c r="I5" s="77" t="s">
        <v>100</v>
      </c>
      <c r="J5" s="77" t="s">
        <v>101</v>
      </c>
    </row>
    <row r="6" spans="1:10" s="76" customFormat="1" ht="11.25" x14ac:dyDescent="0.2">
      <c r="A6" s="14"/>
      <c r="B6" s="95" t="s">
        <v>84</v>
      </c>
      <c r="E6" s="110">
        <v>3786447.3700023699</v>
      </c>
      <c r="F6" s="111">
        <v>257414.11809717101</v>
      </c>
      <c r="G6" s="111">
        <v>1573469.3284323399</v>
      </c>
      <c r="H6" s="111">
        <v>250608.56577652</v>
      </c>
      <c r="I6" s="111">
        <v>618817.28783334198</v>
      </c>
      <c r="J6" s="111">
        <v>1086138.069863</v>
      </c>
    </row>
    <row r="7" spans="1:10" ht="12.75" customHeight="1" x14ac:dyDescent="0.2">
      <c r="B7" s="102" t="s">
        <v>85</v>
      </c>
      <c r="C7" s="93"/>
      <c r="D7" s="98"/>
      <c r="E7" s="103">
        <v>1</v>
      </c>
      <c r="F7" s="287">
        <v>6.7983017573808216E-2</v>
      </c>
      <c r="G7" s="287">
        <v>0.41555293780073199</v>
      </c>
      <c r="H7" s="287">
        <v>6.6185672554683661E-2</v>
      </c>
      <c r="I7" s="287">
        <v>0.16342952307639091</v>
      </c>
      <c r="J7" s="287">
        <v>0.28684884899438606</v>
      </c>
    </row>
    <row r="8" spans="1:10" ht="18" customHeight="1" x14ac:dyDescent="0.2">
      <c r="B8" s="401"/>
      <c r="C8" s="402"/>
      <c r="D8" s="403"/>
      <c r="E8" s="104"/>
      <c r="F8" s="394" t="s">
        <v>96</v>
      </c>
      <c r="G8" s="394"/>
      <c r="H8" s="394"/>
      <c r="I8" s="394"/>
      <c r="J8" s="395"/>
    </row>
    <row r="9" spans="1:10" ht="33.75" x14ac:dyDescent="0.2">
      <c r="B9" s="390" t="s">
        <v>86</v>
      </c>
      <c r="C9" s="391"/>
      <c r="D9" s="391"/>
      <c r="E9" s="77" t="s">
        <v>102</v>
      </c>
      <c r="F9" s="86" t="s">
        <v>97</v>
      </c>
      <c r="G9" s="86" t="s">
        <v>98</v>
      </c>
      <c r="H9" s="86" t="s">
        <v>99</v>
      </c>
      <c r="I9" s="86" t="s">
        <v>100</v>
      </c>
      <c r="J9" s="87" t="s">
        <v>101</v>
      </c>
    </row>
    <row r="10" spans="1:10" ht="12.75" customHeight="1" x14ac:dyDescent="0.2">
      <c r="B10" s="96" t="s">
        <v>87</v>
      </c>
      <c r="C10" s="82"/>
      <c r="D10" s="94"/>
      <c r="E10" s="85">
        <v>50.743366020261604</v>
      </c>
      <c r="F10" s="66">
        <v>24.963496895869</v>
      </c>
      <c r="G10" s="66">
        <v>47.966117472444196</v>
      </c>
      <c r="H10" s="66">
        <v>51.458073445012801</v>
      </c>
      <c r="I10" s="66">
        <v>56.477481302937704</v>
      </c>
      <c r="J10" s="84">
        <v>57.444665251621593</v>
      </c>
    </row>
    <row r="11" spans="1:10" ht="12.75" customHeight="1" x14ac:dyDescent="0.2">
      <c r="B11" s="96" t="s">
        <v>51</v>
      </c>
      <c r="C11" s="82"/>
      <c r="D11" s="94"/>
      <c r="E11" s="85">
        <v>90.026196056139</v>
      </c>
      <c r="F11" s="66">
        <v>91.359354818399993</v>
      </c>
      <c r="G11" s="66">
        <v>94.338213160326504</v>
      </c>
      <c r="H11" s="66">
        <v>87.914953434161006</v>
      </c>
      <c r="I11" s="66">
        <v>93.00900754321691</v>
      </c>
      <c r="J11" s="84">
        <v>82.251198928653707</v>
      </c>
    </row>
    <row r="12" spans="1:10" ht="12.75" customHeight="1" x14ac:dyDescent="0.2">
      <c r="A12" s="42"/>
      <c r="B12" s="96"/>
      <c r="C12" s="91" t="s">
        <v>88</v>
      </c>
      <c r="D12" s="92"/>
      <c r="E12" s="85">
        <v>1.5234568759448799</v>
      </c>
      <c r="F12" s="66" t="s">
        <v>60</v>
      </c>
      <c r="G12" s="66" t="s">
        <v>60</v>
      </c>
      <c r="H12" s="66" t="s">
        <v>60</v>
      </c>
      <c r="I12" s="66" t="s">
        <v>60</v>
      </c>
      <c r="J12" s="84" t="s">
        <v>60</v>
      </c>
    </row>
    <row r="13" spans="1:10" ht="12.75" customHeight="1" x14ac:dyDescent="0.2">
      <c r="B13" s="96"/>
      <c r="C13" s="91" t="s">
        <v>90</v>
      </c>
      <c r="D13" s="92"/>
      <c r="E13" s="85">
        <v>88.990733086661493</v>
      </c>
      <c r="F13" s="66">
        <v>88.0940001195641</v>
      </c>
      <c r="G13" s="66">
        <v>93.647896396005706</v>
      </c>
      <c r="H13" s="66">
        <v>86.9676143020897</v>
      </c>
      <c r="I13" s="66">
        <v>92.200276348698694</v>
      </c>
      <c r="J13" s="84">
        <v>81.094700255824705</v>
      </c>
    </row>
    <row r="14" spans="1:10" ht="12.75" customHeight="1" x14ac:dyDescent="0.2">
      <c r="B14" s="96" t="s">
        <v>91</v>
      </c>
      <c r="C14" s="82"/>
      <c r="D14" s="94"/>
      <c r="E14" s="85">
        <v>7.5425998064768196</v>
      </c>
      <c r="F14" s="66" t="s">
        <v>89</v>
      </c>
      <c r="G14" s="66">
        <v>8.1880085756617209</v>
      </c>
      <c r="H14" s="66" t="s">
        <v>89</v>
      </c>
      <c r="I14" s="66">
        <v>8.8279110680508595</v>
      </c>
      <c r="J14" s="84">
        <v>5.38347967034756</v>
      </c>
    </row>
    <row r="15" spans="1:10" ht="12.75" customHeight="1" x14ac:dyDescent="0.2">
      <c r="B15" s="96" t="s">
        <v>92</v>
      </c>
      <c r="C15" s="82"/>
      <c r="D15" s="94"/>
      <c r="E15" s="85">
        <v>10.153428112463599</v>
      </c>
      <c r="F15" s="66" t="s">
        <v>89</v>
      </c>
      <c r="G15" s="66">
        <v>8.9907260237143802</v>
      </c>
      <c r="H15" s="66" t="s">
        <v>89</v>
      </c>
      <c r="I15" s="66">
        <v>10.347426515050099</v>
      </c>
      <c r="J15" s="84">
        <v>12.746106208330099</v>
      </c>
    </row>
    <row r="16" spans="1:10" ht="12.75" customHeight="1" x14ac:dyDescent="0.2">
      <c r="B16" s="96" t="s">
        <v>41</v>
      </c>
      <c r="C16" s="82"/>
      <c r="D16" s="94"/>
      <c r="E16" s="85">
        <v>7.9948872818024501</v>
      </c>
      <c r="F16" s="66" t="s">
        <v>89</v>
      </c>
      <c r="G16" s="66">
        <v>8.1882381920455707</v>
      </c>
      <c r="H16" s="66" t="s">
        <v>89</v>
      </c>
      <c r="I16" s="66">
        <v>8.6947484794657903</v>
      </c>
      <c r="J16" s="84">
        <v>7.3855869964719796</v>
      </c>
    </row>
    <row r="17" spans="2:31" ht="12.75" customHeight="1" x14ac:dyDescent="0.2">
      <c r="B17" s="96" t="s">
        <v>40</v>
      </c>
      <c r="C17" s="82"/>
      <c r="D17" s="94"/>
      <c r="E17" s="85">
        <v>26.6761521053545</v>
      </c>
      <c r="F17" s="66" t="s">
        <v>89</v>
      </c>
      <c r="G17" s="66">
        <v>25.741999149959398</v>
      </c>
      <c r="H17" s="66">
        <v>24.855816757177099</v>
      </c>
      <c r="I17" s="66">
        <v>30.102077928352202</v>
      </c>
      <c r="J17" s="84">
        <v>27.245342270496497</v>
      </c>
    </row>
    <row r="18" spans="2:31" ht="12.75" customHeight="1" x14ac:dyDescent="0.2">
      <c r="B18" s="96" t="s">
        <v>50</v>
      </c>
      <c r="C18" s="82"/>
      <c r="D18" s="94"/>
      <c r="E18" s="85">
        <v>92.997887934637802</v>
      </c>
      <c r="F18" s="66">
        <v>71.821853326947306</v>
      </c>
      <c r="G18" s="66">
        <v>90.766540180133902</v>
      </c>
      <c r="H18" s="66">
        <v>97.28430871546</v>
      </c>
      <c r="I18" s="66">
        <v>96.171447726770793</v>
      </c>
      <c r="J18" s="84">
        <v>98.451982826383897</v>
      </c>
    </row>
    <row r="19" spans="2:31" ht="12.75" customHeight="1" x14ac:dyDescent="0.2">
      <c r="B19" s="97"/>
      <c r="C19" s="91" t="s">
        <v>69</v>
      </c>
      <c r="D19" s="92"/>
      <c r="E19" s="85">
        <v>41.057242151282601</v>
      </c>
      <c r="F19" s="66" t="s">
        <v>89</v>
      </c>
      <c r="G19" s="66">
        <v>42.405953403448002</v>
      </c>
      <c r="H19" s="66">
        <v>38.928112337993497</v>
      </c>
      <c r="I19" s="66">
        <v>48.737970521847004</v>
      </c>
      <c r="J19" s="84">
        <v>39.372740438049199</v>
      </c>
    </row>
    <row r="20" spans="2:31" ht="12.75" customHeight="1" x14ac:dyDescent="0.2">
      <c r="B20" s="97"/>
      <c r="C20" s="91" t="s">
        <v>93</v>
      </c>
      <c r="D20" s="92"/>
      <c r="E20" s="85">
        <v>85.129925801472595</v>
      </c>
      <c r="F20" s="66">
        <v>64.597000500117403</v>
      </c>
      <c r="G20" s="66">
        <v>80.223764965459097</v>
      </c>
      <c r="H20" s="66">
        <v>88.770137210064604</v>
      </c>
      <c r="I20" s="66">
        <v>89.342058307653303</v>
      </c>
      <c r="J20" s="84">
        <v>93.863944195398702</v>
      </c>
    </row>
    <row r="21" spans="2:31" ht="12.75" customHeight="1" x14ac:dyDescent="0.2">
      <c r="B21" s="96" t="s">
        <v>44</v>
      </c>
      <c r="C21" s="82"/>
      <c r="D21" s="94"/>
      <c r="E21" s="85">
        <v>58.330022428164099</v>
      </c>
      <c r="F21" s="66">
        <v>53.566279350605193</v>
      </c>
      <c r="G21" s="66">
        <v>61.717099842940804</v>
      </c>
      <c r="H21" s="66">
        <v>57.289795919077399</v>
      </c>
      <c r="I21" s="66">
        <v>62.462400201876797</v>
      </c>
      <c r="J21" s="84">
        <v>52.437857322911896</v>
      </c>
    </row>
    <row r="22" spans="2:31" ht="12.75" customHeight="1" x14ac:dyDescent="0.2">
      <c r="B22" s="96" t="s">
        <v>49</v>
      </c>
      <c r="C22" s="82"/>
      <c r="D22" s="94"/>
      <c r="E22" s="85">
        <v>77.151048606577803</v>
      </c>
      <c r="F22" s="66">
        <v>51.0098402675345</v>
      </c>
      <c r="G22" s="66">
        <v>77.453818828221699</v>
      </c>
      <c r="H22" s="66">
        <v>80.045517112578906</v>
      </c>
      <c r="I22" s="66">
        <v>85.5826221857847</v>
      </c>
      <c r="J22" s="84">
        <v>77.436218923720304</v>
      </c>
    </row>
    <row r="23" spans="2:31" ht="12.75" customHeight="1" x14ac:dyDescent="0.2">
      <c r="B23" s="96" t="s">
        <v>38</v>
      </c>
      <c r="C23" s="82"/>
      <c r="D23" s="94"/>
      <c r="E23" s="85">
        <v>12.773157524550898</v>
      </c>
      <c r="F23" s="66" t="s">
        <v>89</v>
      </c>
      <c r="G23" s="66">
        <v>10.6741978117211</v>
      </c>
      <c r="H23" s="66" t="s">
        <v>89</v>
      </c>
      <c r="I23" s="66">
        <v>12.235403437512399</v>
      </c>
      <c r="J23" s="84">
        <v>16.879663944139701</v>
      </c>
    </row>
    <row r="24" spans="2:31" ht="12.75" customHeight="1" x14ac:dyDescent="0.2">
      <c r="B24" s="96" t="s">
        <v>42</v>
      </c>
      <c r="C24" s="82"/>
      <c r="D24" s="94"/>
      <c r="E24" s="85">
        <v>47.656988382481302</v>
      </c>
      <c r="F24" s="66">
        <v>31.4999333273277</v>
      </c>
      <c r="G24" s="66">
        <v>47.112561724493304</v>
      </c>
      <c r="H24" s="66">
        <v>39.686142027903699</v>
      </c>
      <c r="I24" s="66">
        <v>58.786915555827399</v>
      </c>
      <c r="J24" s="84">
        <v>47.772870290352998</v>
      </c>
    </row>
    <row r="25" spans="2:31" ht="12.75" customHeight="1" x14ac:dyDescent="0.2">
      <c r="B25" s="96" t="s">
        <v>70</v>
      </c>
      <c r="C25" s="82"/>
      <c r="D25" s="94"/>
      <c r="E25" s="85">
        <v>44.969949061842598</v>
      </c>
      <c r="F25" s="66">
        <v>25.544430272375902</v>
      </c>
      <c r="G25" s="66">
        <v>43.831518409354196</v>
      </c>
      <c r="H25" s="66">
        <v>42.479555528365495</v>
      </c>
      <c r="I25" s="66">
        <v>50.132753695087693</v>
      </c>
      <c r="J25" s="84">
        <v>48.8561674073853</v>
      </c>
    </row>
    <row r="26" spans="2:31" ht="12.75" customHeight="1" x14ac:dyDescent="0.2">
      <c r="B26" s="96" t="s">
        <v>36</v>
      </c>
      <c r="C26" s="82"/>
      <c r="D26" s="94"/>
      <c r="E26" s="85">
        <v>2.6154129577726501</v>
      </c>
      <c r="F26" s="66" t="s">
        <v>60</v>
      </c>
      <c r="G26" s="66" t="s">
        <v>60</v>
      </c>
      <c r="H26" s="66" t="s">
        <v>60</v>
      </c>
      <c r="I26" s="66" t="s">
        <v>60</v>
      </c>
      <c r="J26" s="84" t="s">
        <v>60</v>
      </c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</row>
    <row r="27" spans="2:31" ht="12.75" customHeight="1" x14ac:dyDescent="0.2">
      <c r="B27" s="96" t="s">
        <v>52</v>
      </c>
      <c r="C27" s="82"/>
      <c r="D27" s="94"/>
      <c r="E27" s="85">
        <v>97.489503894374892</v>
      </c>
      <c r="F27" s="66">
        <v>91.438247707459794</v>
      </c>
      <c r="G27" s="66">
        <v>97.209626239442002</v>
      </c>
      <c r="H27" s="66">
        <v>98.322347114057393</v>
      </c>
      <c r="I27" s="66">
        <v>97.992241020357696</v>
      </c>
      <c r="J27" s="84">
        <v>98.850507298920604</v>
      </c>
      <c r="L27" s="79"/>
      <c r="M27" s="53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</row>
    <row r="28" spans="2:31" ht="12.75" customHeight="1" x14ac:dyDescent="0.2">
      <c r="B28" s="96" t="s">
        <v>94</v>
      </c>
      <c r="C28" s="82"/>
      <c r="D28" s="94"/>
      <c r="E28" s="85" t="s">
        <v>89</v>
      </c>
      <c r="F28" s="66" t="s">
        <v>60</v>
      </c>
      <c r="G28" s="66" t="s">
        <v>60</v>
      </c>
      <c r="H28" s="66" t="s">
        <v>60</v>
      </c>
      <c r="I28" s="66" t="s">
        <v>60</v>
      </c>
      <c r="J28" s="84" t="s">
        <v>60</v>
      </c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</row>
    <row r="29" spans="2:31" ht="12.75" customHeight="1" thickBot="1" x14ac:dyDescent="0.25">
      <c r="B29" s="99" t="s">
        <v>66</v>
      </c>
      <c r="C29" s="100"/>
      <c r="D29" s="101"/>
      <c r="E29" s="88">
        <v>17.600000000000001</v>
      </c>
      <c r="F29" s="71" t="s">
        <v>89</v>
      </c>
      <c r="G29" s="71">
        <v>13.9</v>
      </c>
      <c r="H29" s="71" t="s">
        <v>89</v>
      </c>
      <c r="I29" s="71">
        <v>20.8</v>
      </c>
      <c r="J29" s="89">
        <v>22.5</v>
      </c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</row>
    <row r="30" spans="2:31" ht="12.75" customHeight="1" thickTop="1" x14ac:dyDescent="0.2">
      <c r="B30" s="35" t="s">
        <v>95</v>
      </c>
      <c r="C30" s="80"/>
      <c r="D30" s="80"/>
      <c r="E30" s="80"/>
      <c r="G30" s="80"/>
      <c r="J30" s="27" t="s">
        <v>163</v>
      </c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</row>
    <row r="31" spans="2:31" ht="12.75" customHeight="1" x14ac:dyDescent="0.2">
      <c r="B31" s="35" t="s">
        <v>158</v>
      </c>
      <c r="C31" s="80"/>
      <c r="D31" s="80"/>
      <c r="E31" s="80"/>
      <c r="F31" s="80"/>
      <c r="G31" s="80"/>
      <c r="H31" s="80"/>
    </row>
    <row r="32" spans="2:31" ht="12.75" customHeight="1" x14ac:dyDescent="0.2">
      <c r="B32" s="4" t="s">
        <v>54</v>
      </c>
      <c r="C32" s="5"/>
      <c r="D32" s="5"/>
      <c r="E32" s="5"/>
      <c r="F32" s="5"/>
      <c r="G32" s="5"/>
      <c r="H32" s="18"/>
      <c r="I32" s="18"/>
    </row>
    <row r="33" spans="1:8" ht="12.75" customHeight="1" x14ac:dyDescent="0.2">
      <c r="B33" s="35" t="s">
        <v>164</v>
      </c>
      <c r="E33" s="80"/>
      <c r="F33" s="80"/>
      <c r="G33" s="80"/>
      <c r="H33" s="80"/>
    </row>
    <row r="35" spans="1:8" s="18" customFormat="1" ht="12.75" customHeight="1" x14ac:dyDescent="0.2">
      <c r="A35" s="14"/>
      <c r="C35" s="5"/>
      <c r="D35" s="5"/>
      <c r="E35" s="5"/>
      <c r="F35" s="5"/>
      <c r="G35" s="5"/>
    </row>
  </sheetData>
  <mergeCells count="7">
    <mergeCell ref="B1:C1"/>
    <mergeCell ref="B9:D9"/>
    <mergeCell ref="F4:J4"/>
    <mergeCell ref="F8:J8"/>
    <mergeCell ref="B4:D4"/>
    <mergeCell ref="B5:D5"/>
    <mergeCell ref="B8:D8"/>
  </mergeCells>
  <phoneticPr fontId="12" type="noConversion"/>
  <conditionalFormatting sqref="E6">
    <cfRule type="expression" dxfId="13" priority="1" stopIfTrue="1">
      <formula>#REF!="Transfert"</formula>
    </cfRule>
    <cfRule type="expression" dxfId="12" priority="2" stopIfTrue="1">
      <formula>MID(#REF!,1,4)="OK ("</formula>
    </cfRule>
    <cfRule type="expression" dxfId="11" priority="3" stopIfTrue="1">
      <formula>#REF!&lt;&gt;"OK"</formula>
    </cfRule>
  </conditionalFormatting>
  <conditionalFormatting sqref="F6:J6">
    <cfRule type="expression" dxfId="10" priority="4" stopIfTrue="1">
      <formula>F6&gt;1000</formula>
    </cfRule>
    <cfRule type="expression" dxfId="9" priority="5" stopIfTrue="1">
      <formula>OR($L6="f",$L6="g")</formula>
    </cfRule>
  </conditionalFormatting>
  <conditionalFormatting sqref="L26">
    <cfRule type="expression" dxfId="8" priority="29" stopIfTrue="1">
      <formula>OR($M26="f",$M26="g")</formula>
    </cfRule>
  </conditionalFormatting>
  <conditionalFormatting sqref="L27">
    <cfRule type="expression" dxfId="7" priority="28" stopIfTrue="1">
      <formula>OR($L27="f",$L27="g")</formula>
    </cfRule>
  </conditionalFormatting>
  <conditionalFormatting sqref="L28:M30">
    <cfRule type="expression" dxfId="6" priority="36" stopIfTrue="1">
      <formula>OR($M28="f",$M28="g")</formula>
    </cfRule>
  </conditionalFormatting>
  <conditionalFormatting sqref="M26">
    <cfRule type="expression" dxfId="5" priority="37" stopIfTrue="1">
      <formula>OR(#REF!="f",#REF!="g")</formula>
    </cfRule>
  </conditionalFormatting>
  <conditionalFormatting sqref="N26:S30">
    <cfRule type="expression" dxfId="4" priority="13" stopIfTrue="1">
      <formula>OR($M26="f",$M26="g")</formula>
    </cfRule>
  </conditionalFormatting>
  <conditionalFormatting sqref="T26:T27">
    <cfRule type="expression" dxfId="3" priority="26" stopIfTrue="1">
      <formula>OR($M26="f",$M26="g")</formula>
    </cfRule>
  </conditionalFormatting>
  <conditionalFormatting sqref="T28:T29">
    <cfRule type="expression" dxfId="2" priority="24" stopIfTrue="1">
      <formula>OR($L28="f",$L28="g")</formula>
    </cfRule>
  </conditionalFormatting>
  <conditionalFormatting sqref="T30">
    <cfRule type="expression" dxfId="1" priority="148" stopIfTrue="1">
      <formula>OR($M30="f",$M30="g")</formula>
    </cfRule>
  </conditionalFormatting>
  <conditionalFormatting sqref="U26:AE30">
    <cfRule type="expression" dxfId="0" priority="6" stopIfTrue="1">
      <formula>OR($M26="f",$M26="g")</formula>
    </cfRule>
  </conditionalFormatting>
  <hyperlinks>
    <hyperlink ref="B1" location="'Titel'!A1" display="page des titres" xr:uid="{00000000-0004-0000-0900-000000000000}"/>
  </hyperlinks>
  <printOptions horizontalCentered="1" verticalCentered="1"/>
  <pageMargins left="0" right="0" top="0" bottom="0" header="0.23622047244094491" footer="0.23622047244094491"/>
  <pageSetup paperSize="9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Titel</vt:lpstr>
      <vt:lpstr>Graph_a</vt:lpstr>
      <vt:lpstr>Tablang_1</vt:lpstr>
      <vt:lpstr>Tablang_2</vt:lpstr>
      <vt:lpstr>Tablang_3</vt:lpstr>
      <vt:lpstr>Tablang_4</vt:lpstr>
      <vt:lpstr>Tablang_5</vt:lpstr>
      <vt:lpstr>Tablang_6</vt:lpstr>
      <vt:lpstr>Tablong_7</vt:lpstr>
      <vt:lpstr>Tablang_8</vt:lpstr>
      <vt:lpstr>Tablang_1!Impression_des_titres</vt:lpstr>
      <vt:lpstr>Tablang_2!Impression_des_titres</vt:lpstr>
      <vt:lpstr>Tablang_6!Impression_des_titres</vt:lpstr>
      <vt:lpstr>Tablang_8!Zone_d_impression</vt:lpstr>
      <vt:lpstr>Tablang_6!Zone_impres_MI</vt:lpstr>
      <vt:lpstr>Tablong_7!Zone_impres_MI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Equipement TIC des ménages ERC 2003</dc:title>
  <dc:creator>SUKO / YF</dc:creator>
  <cp:lastModifiedBy>Steiner Pittet Mary Josée BFS</cp:lastModifiedBy>
  <cp:lastPrinted>2026-04-30T13:08:15Z</cp:lastPrinted>
  <dcterms:created xsi:type="dcterms:W3CDTF">2000-12-07T15:16:45Z</dcterms:created>
  <dcterms:modified xsi:type="dcterms:W3CDTF">2026-04-30T13:09:08Z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2025-03-27T09:36:15Z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ab46dfa3-4773-433f-b979-7de6a5539b0b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