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Q:\BB\BILD-P\40_Pers-Fin\04 HS Finanzen\Diffusion\HEP\2025\Tableaux\"/>
    </mc:Choice>
  </mc:AlternateContent>
  <xr:revisionPtr revIDLastSave="0" documentId="13_ncr:1_{AD74CBB5-7AA3-4890-86C0-181CA03C4304}" xr6:coauthVersionLast="47" xr6:coauthVersionMax="47" xr10:uidLastSave="{00000000-0000-0000-0000-000000000000}"/>
  <bookViews>
    <workbookView xWindow="-120" yWindow="-120" windowWidth="38640" windowHeight="21120" tabRatio="880" xr2:uid="{00000000-000D-0000-FFFF-FFFF00000000}"/>
  </bookViews>
  <sheets>
    <sheet name="Contenu" sheetId="4" r:id="rId1"/>
    <sheet name="Indications gén. et remarques" sheetId="5" r:id="rId2"/>
    <sheet name="Tab 1a" sheetId="6" r:id="rId3"/>
    <sheet name="Tab 1b" sheetId="7" r:id="rId4"/>
    <sheet name="Tab 2a" sheetId="8" r:id="rId5"/>
    <sheet name="Tab 2b" sheetId="9" r:id="rId6"/>
    <sheet name="Tab 3" sheetId="10" r:id="rId7"/>
    <sheet name="Tab 4" sheetId="11" r:id="rId8"/>
    <sheet name="Tab 5" sheetId="12" r:id="rId9"/>
    <sheet name="Tab 6" sheetId="13" r:id="rId10"/>
    <sheet name="Tab 7" sheetId="14" r:id="rId11"/>
    <sheet name="Tab 8" sheetId="15" r:id="rId12"/>
    <sheet name="Tab 9" sheetId="16" r:id="rId13"/>
    <sheet name="Tab 10" sheetId="17" r:id="rId14"/>
    <sheet name="Tab 11" sheetId="18" r:id="rId15"/>
  </sheets>
  <definedNames>
    <definedName name="_xlnm.Print_Area" localSheetId="2">'Tab 1a'!$A$1:$I$34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5" i="4" l="1"/>
  <c r="A29" i="4"/>
  <c r="A27" i="4"/>
  <c r="A25" i="4"/>
  <c r="A23" i="4"/>
  <c r="A21" i="4"/>
  <c r="A19" i="4"/>
  <c r="A17" i="4"/>
  <c r="A15" i="4"/>
  <c r="A13" i="4"/>
  <c r="A11" i="4"/>
  <c r="A9" i="4"/>
  <c r="A7" i="4"/>
  <c r="A5" i="4"/>
</calcChain>
</file>

<file path=xl/sharedStrings.xml><?xml version="1.0" encoding="utf-8"?>
<sst xmlns="http://schemas.openxmlformats.org/spreadsheetml/2006/main" count="827" uniqueCount="201">
  <si>
    <t>Finances des hautes écoles pédagogiques 2025</t>
  </si>
  <si>
    <t xml:space="preserve"> </t>
  </si>
  <si>
    <t>Indications générales et remarques</t>
  </si>
  <si>
    <t>Source: Finances des hautes écoles (SHIS-FIN), Personnel des hautes écoles (SHIS-PERS), Etudiants et examens finals des hautes écoles (SHIS-studex)</t>
  </si>
  <si>
    <t>Renseignements : persfinHS@bfs.admin.ch</t>
  </si>
  <si>
    <t>retour</t>
  </si>
  <si>
    <t>Liste des abréviations</t>
  </si>
  <si>
    <t>Hautes écoles pédagogiques ou institution de formation des enseignants:</t>
  </si>
  <si>
    <t>HETS-GE - Haute école de travail social Genève</t>
  </si>
  <si>
    <t xml:space="preserve">HfH - Interkantonale Hochschule für Heilpädagogik Zürich </t>
  </si>
  <si>
    <t xml:space="preserve">HEP-BEJUNE - Haute école pédagogique BEJUNE </t>
  </si>
  <si>
    <t>HEP Vaud - Haute école pédagogique du canton de Vaud</t>
  </si>
  <si>
    <t>HEP VS - Haute école pédagogique du Valais</t>
  </si>
  <si>
    <t>PHBern - Pädagogische Hochschule Bern (jusqu'à janvier 2023 la PH NMS était inclue dans la PH Bern)</t>
  </si>
  <si>
    <t>PH NMS - Pädagogisches Hochschulinstitut NMS Bern (depuis février 2023)</t>
  </si>
  <si>
    <t>PH - Luzern - Pädagogische Hochschule - Luzern</t>
  </si>
  <si>
    <t>PH - Schwyz - Pädagogische Hochschule - Schwyz</t>
  </si>
  <si>
    <t>PH - Zug - Pädagogische Hochschule - Zug</t>
  </si>
  <si>
    <t>PHTG - Pädagogische Hochschule Thurgau</t>
  </si>
  <si>
    <t>PHSH - Pädagogische Hochschule Schaffhausen</t>
  </si>
  <si>
    <t>PHGR - Pädagogische Hochschule Graubünden</t>
  </si>
  <si>
    <t xml:space="preserve">PHSG - Pädagogische Hochschule des Kantons St.Gallen </t>
  </si>
  <si>
    <t xml:space="preserve">PH FHNW - Pädagogische Hochschule der Fachhochschule Nordwestschweiz </t>
  </si>
  <si>
    <t>PH Zürich - Pädagogische Hochschule Zürich</t>
  </si>
  <si>
    <t>SUPSI-DFA - Dipartimento formazione e apprendimento già Alta Scuola Pedagogica</t>
  </si>
  <si>
    <t>Les tableaux présentées dans ce document illustrent les données financières des seize hautes écoles pédagogiques (HEP) et d'une institution de formation des enseignants. A noter le cas particulier de deux HEP, la PH FHNW et la SUPSI-DFA qui sont intégrées à une HES, respectivement à la FHNW et à la SUPSI; la situation est identique pour la filière d'études en psychomotricité de la HETS-GE qui fait partie de la HES-SO. Cela signifie que ces institutions sont physiquement rattachées à leur HES et en font donc structurellement partie, mais, comme les autres hautes écoles pédagogiques, sont actives dans le domaine d'études de la formation des enseignants. Les données financières de ces institutions sont par conséquent présentées avec celles des HEP.</t>
  </si>
  <si>
    <t>Coûts d'infrastructure</t>
  </si>
  <si>
    <t>Les coûts d’infrastructure se composent habituellement des coûts des objets en location et des coûts de bâtiments effectifs. Les conditions d’utilisation de l’immobilier étant très différents d'une école à l'autre, les coûts d'infrastructure ne sont pas complets pour les HEP. C'est la raison pour laquelle ce sont uniquement des coûts d'exploitation et non des coûts complets qui sont présentés ici.</t>
  </si>
  <si>
    <t>Délimitations</t>
  </si>
  <si>
    <t>Les données ne comprennnent pas les valeurs du domaine hors-HEP.</t>
  </si>
  <si>
    <t>L’attribution de budgets globaux et la constitution de provisions ne permettent pas d’obtenir une égalité entre les produits et les coûts d’une année civile.</t>
  </si>
  <si>
    <t>Sources de financement</t>
  </si>
  <si>
    <t>Les produits des HEP proviennent des sources de financement suivantes :</t>
  </si>
  <si>
    <t>Contributions AHES (à l’intérieur de la région des organes responsables): subventions dans le cadre de l’accord intercantonal sur les HES fournies par les cantons qui se trouvent à l’intérieur de la région de l’organe responsable de la haute école (le plus souvent calculées).</t>
  </si>
  <si>
    <t>Contributions AHES (à l’extérieur de la région des organes responsables): subventions dans le cadre de l’accord intercantonal sur les HES fournies par les cantons qui se trouvent à  l’extérieur de la région de l’organe responsable de la haute école.</t>
  </si>
  <si>
    <t>Taxes d’études forfaitaires: taxes d’études perçues par la HES pour les études dans les filières bachelor et master ainsi que pour la formation continue</t>
  </si>
  <si>
    <t>Produits de tiers: mandats de recherche du secteur privé, y inclus les fonds versés par des fondations et entreprises semi privées; produits des prestations de services, de sponsoring et dons.</t>
  </si>
  <si>
    <t>Autres produits: taxes d’examens, ventes diverses, taxes d’utilisation et revenus de la fortune.</t>
  </si>
  <si>
    <t>Subsides Commission pour la technlogie et l'innovation (CTI): subventions versées par la CTI (à partir de 2018 : Innosuisse)</t>
  </si>
  <si>
    <t>Subsides Fonds national suisse (FNS)</t>
  </si>
  <si>
    <t>Subsides programmes de recherche UE et internationaux  : programmes cadres et autre programmes de recherche européens et internationaux</t>
  </si>
  <si>
    <t>Autres contributions versées par le SEFRI: Contributions liées à des projets selon l’art. 59 LEHE.</t>
  </si>
  <si>
    <t>Autres subventions de la Confédération: financement de filières d’études spéciales par des offices fédéraux, mandats de recherche de la Confédération, produits des prestations de services fournies à la Confédération.</t>
  </si>
  <si>
    <t>Financement du solde par les organes scolaires responsables de la formation: part du budget cantonal consacré à la HES, imputations internes (c.à.d. les prestations des autres services cantonaux en faveur de la HES), subventions extraordinaires, subventions ordinaires de la part des communes du canton responsable.</t>
  </si>
  <si>
    <t>Pourvoyeurs de fonds: Confédération, cantons, privés</t>
  </si>
  <si>
    <t xml:space="preserve">Le classement des sources de financement par pourvoyeur de fonds a pour but de montrer l’origine de ces fonds. </t>
  </si>
  <si>
    <t>T2 Classification des sources de financement selon les pourvoyeurs de fonds</t>
  </si>
  <si>
    <t>Pourvoyeurs de fonds</t>
  </si>
  <si>
    <t>Confédération</t>
  </si>
  <si>
    <t>Subventions versées par la CTI </t>
  </si>
  <si>
    <t xml:space="preserve">Subventions du Fonds national suisse </t>
  </si>
  <si>
    <t>Autres contributions versées par le SEFRI</t>
  </si>
  <si>
    <t>Autres contributions de la Confédération </t>
  </si>
  <si>
    <t>Programme rech. EU et autres progr. rech int.</t>
  </si>
  <si>
    <t>Canton</t>
  </si>
  <si>
    <t>Contributions AHES (à l’intérieur de la région des organes responsables) </t>
  </si>
  <si>
    <t>Contributions AHES (à l’extérieur de la région des organes responsables) </t>
  </si>
  <si>
    <t>Montant forfaitaire et/ou financement du solde par les organes scolaires responsables de la formation</t>
  </si>
  <si>
    <t>Privé</t>
  </si>
  <si>
    <t>Taxes d’études forfaitaires </t>
  </si>
  <si>
    <t>Produits de tiers</t>
  </si>
  <si>
    <t>Autres produits</t>
  </si>
  <si>
    <t>Les prestations fournies par les HEP pour la « recherche appliquée et le développement », la « formation continue » et les « services de prestations » peuvent faire partie des accords de prestations entre les cantons responsables et les HEP (source de financement : « Subventions forfaitaires et/ou financement résiduel par les organes scolaires responsables ») ou être attribuées séparément aux HEP sous forme de mandats par les cantons responsables (source financière : « produits de tiers »).</t>
  </si>
  <si>
    <t>Indicateurs</t>
  </si>
  <si>
    <t>Des indicateurs pertinents pour les finances sont disponibles dans les données de base de la comptabilité analytique des HEP. Ils sont calculés de la manière suivante:</t>
  </si>
  <si>
    <t>Coûts par étudiant:</t>
  </si>
  <si>
    <t>IC 1 = α / Ω</t>
  </si>
  <si>
    <t>α: coûts d'exploitation de l'enseignement de base
Ω: étudiants en formation de base (par tête)</t>
  </si>
  <si>
    <t>IC 2 = β / Ω</t>
  </si>
  <si>
    <t>β: coûts d'exploitation totaux
Ω: étudiants en formation de base (par tête)</t>
  </si>
  <si>
    <t>IC 1 =  α / µ</t>
  </si>
  <si>
    <t>α: coûts d'exploitation de l'enseignement de base
µ: étudiants en formation de base (par EPT)</t>
  </si>
  <si>
    <t>IC 2 = β / µ</t>
  </si>
  <si>
    <t>β: coûts d'exploitation totaux
µ: étudiants en formation de base (par EPT)</t>
  </si>
  <si>
    <t>Taux d'encadrement :</t>
  </si>
  <si>
    <t>TE 1 = Ω / φ</t>
  </si>
  <si>
    <t>Ω: étudiants en formation de base (par tête)
φ: personnel académique (toutes prestations) en EPT</t>
  </si>
  <si>
    <t>TE 2 = Ω / ψ</t>
  </si>
  <si>
    <t>Ω: étudiants en formation de base (par tête)
ψ: personnel académique (en enseignement de base) en EPT</t>
  </si>
  <si>
    <t>Deux types de données relatives à des étudiants sont utilisés pour le calcul des indicateurs de coût par étudiant présentés ici : d'une part le décompte d'étudiants par tête issu de la statistique OFS des étudiants, d'autre part les équivalents plein-temps d'étudiants provenant de la statistique financière des HEP. 
La statistique OFS des étudiants se base sur la définition du Système d'information universitaire suisse (SIUS) selon laquelle est considéré comme étudiant toute personne immatriculée dans une haute école suisse (université, haute école spécialisée et haute école pédagogique) au semestre d'automne de l'année académique. On ne tient pas compte ici des étudiants en formation continue. Cette statistique représente donc le nombre total d'étudiants inscrits dans la haute école en question.
La statistique financière des HEP fourni quant à elle les crédits ECTS relatifs au modules d'études suivis par les étudiants; ils permettent d'obtenir le nombre d'équivalent plein-temps d'étudiants par simple division, un plein-temps comportant 60 crédits ECTS sur une année. Cette variable tient compte du volume des études à temps partiel.</t>
  </si>
  <si>
    <t>Dans le calcul des indicateurs, contrairement à la statistique des étudiants du SIUS, seuls les étudiants ne disposant pas d'un statut de congé sont pris en compte dans les calculs (des programmes de mobilité, des stages, des séjours linguistiques  et des formations aux frais des hautes écoles =&gt; statut de congé 0, 1, 2, 6 et 7; sans les cas à cause d'accidents, de maladies, de service militaire et d'autre interruption de formation malgré une immatriculation).</t>
  </si>
  <si>
    <t>Pour des raisons pratiques, les enseignants avec responsabilité de direction sont appelés professeurs.</t>
  </si>
  <si>
    <t>Le personnel académique comprend les enseignants avec responsabilité de direction, les autres enseignants ainsi que les collaborateurs scientifiques et les assistants.</t>
  </si>
  <si>
    <t>Les chiffres concernant le personnel reposent sur l'enquête sur le personnel des hautes écoles par l'Office Fédéral de la Statistique</t>
  </si>
  <si>
    <t>https://www.bfs.admin.ch/bfs/fr/home/statistiques/education-science/enquetes/hsp.assetdetail.7437.html</t>
  </si>
  <si>
    <t>En milliers de francs</t>
  </si>
  <si>
    <t>HETS-GE</t>
  </si>
  <si>
    <t>PH FHNW</t>
  </si>
  <si>
    <t>SUPSI-DFA</t>
  </si>
  <si>
    <t>HfH</t>
  </si>
  <si>
    <t>PH Zürich</t>
  </si>
  <si>
    <t>HEP-BEJUNE**</t>
  </si>
  <si>
    <t>HEP Vaud</t>
  </si>
  <si>
    <t>HEP VS</t>
  </si>
  <si>
    <t>PHBern</t>
  </si>
  <si>
    <t>PH NMS</t>
  </si>
  <si>
    <t>PH-Luzern</t>
  </si>
  <si>
    <t>PH-Schwyz</t>
  </si>
  <si>
    <t>PH-Zug</t>
  </si>
  <si>
    <t>PHTG</t>
  </si>
  <si>
    <t>PHSH</t>
  </si>
  <si>
    <t>PHGR</t>
  </si>
  <si>
    <t>PHSG</t>
  </si>
  <si>
    <t xml:space="preserve"> Total</t>
  </si>
  <si>
    <t xml:space="preserve">Total                                                                                                        </t>
  </si>
  <si>
    <t xml:space="preserve">Subsides CTI                                                                                                 </t>
  </si>
  <si>
    <t xml:space="preserve">Subsides Fonds national suisse                                                                                </t>
  </si>
  <si>
    <t xml:space="preserve">Autres subsides de la Confédération                                                                          </t>
  </si>
  <si>
    <t xml:space="preserve">Subsides programmes de recherche UE et internationaux                                                        </t>
  </si>
  <si>
    <t xml:space="preserve">Cantons      </t>
  </si>
  <si>
    <t xml:space="preserve">Contributions forfaitaires AHES (à l'intérieur de la région des organes resp.)                               </t>
  </si>
  <si>
    <t xml:space="preserve">Contributions forfaitaires AHES (à l'extérieur de la région des organes resp.)                               </t>
  </si>
  <si>
    <t>Montant forfaitaire et/ou financement du solde par les organes responsables (sans les coûts d'infrastructure)</t>
  </si>
  <si>
    <t xml:space="preserve">Privés       </t>
  </si>
  <si>
    <t xml:space="preserve">Taxes d'études                                                                                               </t>
  </si>
  <si>
    <t xml:space="preserve">Produits de tiers                                                                                            </t>
  </si>
  <si>
    <t xml:space="preserve">Autres produits                                                                                              </t>
  </si>
  <si>
    <t xml:space="preserve">Total        </t>
  </si>
  <si>
    <t>* Produits d´infrastructure non compris</t>
  </si>
  <si>
    <t>Source: Finances des hautes écoles (SHIS-FIN)</t>
  </si>
  <si>
    <t xml:space="preserve">En %                 </t>
  </si>
  <si>
    <t>Enseignement de base</t>
  </si>
  <si>
    <t>Ra-D</t>
  </si>
  <si>
    <t>Formation continue</t>
  </si>
  <si>
    <t>Prestations de services</t>
  </si>
  <si>
    <t>Total</t>
  </si>
  <si>
    <t xml:space="preserve">Enseignement de base   </t>
  </si>
  <si>
    <t>Cantons</t>
  </si>
  <si>
    <t>Privés</t>
  </si>
  <si>
    <t xml:space="preserve">Total                                   </t>
  </si>
  <si>
    <t xml:space="preserve">Ra-D                   </t>
  </si>
  <si>
    <t xml:space="preserve">Formation continue     </t>
  </si>
  <si>
    <t xml:space="preserve"> En %</t>
  </si>
  <si>
    <t>Coûts de personnel</t>
  </si>
  <si>
    <t>Autres coûts d'exploitation</t>
  </si>
  <si>
    <t>Corps enseignant</t>
  </si>
  <si>
    <t>Assist. et collab. sc.</t>
  </si>
  <si>
    <t>Pers admin et tech. et coûts de personnel généraux</t>
  </si>
  <si>
    <t>Coûts directs</t>
  </si>
  <si>
    <t xml:space="preserve"> Coûts indirects</t>
  </si>
  <si>
    <t xml:space="preserve">Total                  </t>
  </si>
  <si>
    <t xml:space="preserve">  </t>
  </si>
  <si>
    <t>DFA-SUPSI</t>
  </si>
  <si>
    <t>PH ZH</t>
  </si>
  <si>
    <t>PH Bern</t>
  </si>
  <si>
    <t>PH-LU</t>
  </si>
  <si>
    <t>PH-SZ</t>
  </si>
  <si>
    <t>PH-ZG</t>
  </si>
  <si>
    <t>PH TG</t>
  </si>
  <si>
    <t>PH SH</t>
  </si>
  <si>
    <t>PH GR</t>
  </si>
  <si>
    <t>PH SG</t>
  </si>
  <si>
    <t>CH*</t>
  </si>
  <si>
    <t xml:space="preserve">Indicateurs de coûts I (enseignement de base)       </t>
  </si>
  <si>
    <t>Coût par étudiant (têtes)</t>
  </si>
  <si>
    <t>Coût par étudiant (EPT)</t>
  </si>
  <si>
    <t xml:space="preserve">Indicateurs de coûts II (toutes prestations)       </t>
  </si>
  <si>
    <t>Taux d'encadrement II (EPT enseignement de base)</t>
  </si>
  <si>
    <t>Etud./EPT Personnel académique</t>
  </si>
  <si>
    <t>Etud./EPT Professeurs</t>
  </si>
  <si>
    <t xml:space="preserve">Etud./EPT Autres enseignants  </t>
  </si>
  <si>
    <t>Etud./EPT Corps enseignant (Professeurs + autres enseignants)</t>
  </si>
  <si>
    <t>Taux d'encadrement I (EPT toutes prestations)</t>
  </si>
  <si>
    <t>Données de base</t>
  </si>
  <si>
    <t xml:space="preserve">Coûts par objet de coûts                </t>
  </si>
  <si>
    <t xml:space="preserve">Coûts totaux                        </t>
  </si>
  <si>
    <t xml:space="preserve">Enseignement de base                </t>
  </si>
  <si>
    <t xml:space="preserve">R-D                                 </t>
  </si>
  <si>
    <t xml:space="preserve">Formation continue                  </t>
  </si>
  <si>
    <t xml:space="preserve">Prestations de services             </t>
  </si>
  <si>
    <t xml:space="preserve">Part dans le coût total (%)             </t>
  </si>
  <si>
    <t xml:space="preserve">Etudiants (Formation de base)     </t>
  </si>
  <si>
    <t>Têtes (selon statistique OFS) (total des immatriculations)</t>
  </si>
  <si>
    <t>Têtes (selon statistique OFS) (sans étudiants avec statut de congé)</t>
  </si>
  <si>
    <t>EPT (selon reporting financier)</t>
  </si>
  <si>
    <t>Personnel</t>
  </si>
  <si>
    <t>EPT - enseignement de base</t>
  </si>
  <si>
    <t>Total personnel académique</t>
  </si>
  <si>
    <t xml:space="preserve">Professeurs                </t>
  </si>
  <si>
    <t>Autres enseignants</t>
  </si>
  <si>
    <t>Corp enseignant (Professeurs + Autres enseignants)</t>
  </si>
  <si>
    <t>EPT - toutes prestations</t>
  </si>
  <si>
    <t>*Les moyennes suisses sont calculées sans la HETS-GE.</t>
  </si>
  <si>
    <t>Tab.1a   Produits d´exploitation* 2025 selon la haute école, le pourvoyeur de fonds et la source de financement (en milliers de francs)</t>
  </si>
  <si>
    <t>© 2026 BFS/OFS/UST</t>
  </si>
  <si>
    <t>Tab.1b   Produits d´exploitation* 2025 selon la haute école, le pourvoyeur de fonds et la source de financement (en %)</t>
  </si>
  <si>
    <t>Tab.2a  Produits d´exploitation* 2025 selon le type de prestations, le pourvoyeur de fonds et la source de financement (en milliers de francs)</t>
  </si>
  <si>
    <t>Tab.2b  Produits d´exploitation* 2025 selon le type de prestations, le pourvoyeur de fonds et la source de financement (en %)</t>
  </si>
  <si>
    <t xml:space="preserve">Tab.3  Produits d´exploitation* 2025 selon le pourvoyeur de fonds, le type de prestations et la haute école </t>
  </si>
  <si>
    <t xml:space="preserve">Tab.4  Coûts d'exploitation 2025 selon la haute école </t>
  </si>
  <si>
    <t xml:space="preserve">Tab.5  Coûts d'exploitation 2025 selon la nature de coûts et la haute école </t>
  </si>
  <si>
    <t xml:space="preserve">Tab.6  Coûts de personnel 2025 selon le groupe de personnel et la haute école </t>
  </si>
  <si>
    <t xml:space="preserve">Tab.7  Coûts d'exploitation directs et indirects 2025 selon la haute école </t>
  </si>
  <si>
    <t xml:space="preserve">Tab.8  Coûts d'exploitation 2025 selon le type de prestations et la haute école </t>
  </si>
  <si>
    <t>Tab.10  Coûts de personnel 2025 selon le groupe de personnel et le type de prestations</t>
  </si>
  <si>
    <t>Tab 11  Chiffres-clés HEP 2025</t>
  </si>
  <si>
    <t>-</t>
  </si>
  <si>
    <t xml:space="preserve">La HEP Fribourg a été intégrée à l'université de Fribourg en 2025 et n'existe plus en tant que haute école autonome. </t>
  </si>
  <si>
    <t>Tab.9  Coûts d'exploitation 2025 selon la nature de coûts et le type de prestations</t>
  </si>
  <si>
    <t>HEP-BEJUNE</t>
  </si>
  <si>
    <t>**Pour le calcul des effectifs pondérés d'étudiants en EPT, la HEP BEJUNE a recalculé les données pour l'année 2024 et les a fournies a posteriori.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</si>
</sst>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numFmt numFmtId="165" formatCode="0.0"/>
    <numFmt numFmtId="166" formatCode=".\ \ #;0"/>
  </numFmts>
  <fonts count="25">
    <font>
      <sz val="10"/>
      <name val="Arial"/>
    </font>
    <font>
      <sz val="11"/>
      <color theme="1"/>
      <name val="Arial"/>
      <family val="2"/>
    </font>
    <font>
      <sz val="10"/>
      <name val="Arial"/>
      <family val="2"/>
    </font>
    <font>
      <sz val="8"/>
      <name val="Arial"/>
      <family val="2"/>
    </font>
    <font>
      <b/>
      <sz val="14"/>
      <name val="Arial"/>
      <family val="2"/>
    </font>
    <font>
      <u/>
      <sz val="10"/>
      <color indexed="12"/>
      <name val="Arial"/>
      <family val="2"/>
    </font>
    <font>
      <u/>
      <sz val="8"/>
      <color indexed="12"/>
      <name val="Arial"/>
      <family val="2"/>
    </font>
    <font>
      <b/>
      <sz val="10"/>
      <name val="Arial"/>
      <family val="2"/>
    </font>
    <font>
      <sz val="10"/>
      <name val="Arial"/>
      <family val="2"/>
    </font>
    <font>
      <i/>
      <sz val="10"/>
      <name val="Arial"/>
      <family val="2"/>
    </font>
    <font>
      <sz val="8"/>
      <name val="Arial"/>
      <family val="2"/>
    </font>
    <font>
      <b/>
      <sz val="9"/>
      <name val="Arial"/>
      <family val="2"/>
    </font>
    <font>
      <b/>
      <sz val="12"/>
      <name val="Arial"/>
      <family val="2"/>
    </font>
    <font>
      <b/>
      <i/>
      <sz val="10"/>
      <name val="Arial"/>
      <family val="2"/>
    </font>
    <font>
      <sz val="9"/>
      <name val="Arial"/>
      <family val="2"/>
    </font>
    <font>
      <i/>
      <sz val="9"/>
      <name val="Arial"/>
      <family val="2"/>
    </font>
    <font>
      <b/>
      <sz val="10"/>
      <name val="Times Ten Roman"/>
    </font>
    <font>
      <b/>
      <i/>
      <sz val="8"/>
      <name val="Arial"/>
      <family val="2"/>
    </font>
    <font>
      <b/>
      <u/>
      <sz val="9"/>
      <name val="Arial"/>
      <family val="2"/>
    </font>
    <font>
      <u/>
      <sz val="9"/>
      <name val="Arial"/>
      <family val="2"/>
    </font>
    <font>
      <u/>
      <sz val="10"/>
      <name val="Arial"/>
      <family val="2"/>
    </font>
    <font>
      <b/>
      <sz val="8"/>
      <name val="Arial"/>
      <family val="2"/>
    </font>
    <font>
      <sz val="9"/>
      <color theme="1"/>
      <name val="Arial"/>
      <family val="2"/>
    </font>
    <font>
      <u/>
      <sz val="9"/>
      <color indexed="12"/>
      <name val="Arial"/>
      <family val="2"/>
    </font>
    <font>
      <sz val="11"/>
      <name val="Calibri"/>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1">
    <border>
      <left/>
      <right/>
      <top/>
      <bottom/>
      <diagonal/>
    </border>
    <border>
      <left/>
      <right/>
      <top style="thin">
        <color indexed="64"/>
      </top>
      <bottom style="thin">
        <color indexed="64"/>
      </bottom>
      <diagonal/>
    </border>
    <border>
      <left style="thin">
        <color indexed="64"/>
      </left>
      <right style="thin">
        <color indexed="64"/>
      </right>
      <top/>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bottom style="thin">
        <color indexed="64"/>
      </bottom>
      <diagonal/>
    </border>
    <border>
      <left/>
      <right/>
      <top style="thin">
        <color indexed="64"/>
      </top>
      <bottom/>
      <diagonal/>
    </border>
    <border>
      <left/>
      <right/>
      <top style="medium">
        <color indexed="64"/>
      </top>
      <bottom style="thin">
        <color indexed="64"/>
      </bottom>
      <diagonal/>
    </border>
    <border>
      <left/>
      <right/>
      <top/>
      <bottom style="medium">
        <color indexed="64"/>
      </bottom>
      <diagonal/>
    </border>
  </borders>
  <cellStyleXfs count="4">
    <xf numFmtId="0" fontId="0" fillId="0" borderId="0"/>
    <xf numFmtId="0" fontId="5" fillId="0" borderId="0">
      <alignment vertical="top"/>
      <protection locked="0"/>
    </xf>
    <xf numFmtId="0" fontId="1" fillId="0" borderId="0"/>
    <xf numFmtId="0" fontId="1" fillId="0" borderId="0"/>
  </cellStyleXfs>
  <cellXfs count="170">
    <xf numFmtId="0" fontId="0" fillId="0" borderId="0" xfId="0"/>
    <xf numFmtId="0" fontId="4" fillId="2" borderId="0" xfId="0" applyFont="1" applyFill="1"/>
    <xf numFmtId="0" fontId="0" fillId="2" borderId="0" xfId="0" applyFill="1"/>
    <xf numFmtId="0" fontId="5" fillId="2" borderId="0" xfId="1" applyFill="1" applyAlignment="1" applyProtection="1"/>
    <xf numFmtId="0" fontId="3" fillId="2" borderId="0" xfId="0" applyFont="1" applyFill="1"/>
    <xf numFmtId="0" fontId="6" fillId="2" borderId="0" xfId="1" applyFont="1" applyFill="1" applyAlignment="1" applyProtection="1"/>
    <xf numFmtId="0" fontId="7" fillId="2" borderId="0" xfId="0" applyFont="1" applyFill="1"/>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0" fillId="2" borderId="0" xfId="0" applyFill="1" applyAlignment="1">
      <alignment vertical="top"/>
    </xf>
    <xf numFmtId="0" fontId="7" fillId="2" borderId="0" xfId="0" applyFont="1" applyFill="1" applyAlignment="1">
      <alignment vertical="top"/>
    </xf>
    <xf numFmtId="164" fontId="7" fillId="2" borderId="0" xfId="0" applyNumberFormat="1" applyFont="1" applyFill="1" applyAlignment="1">
      <alignment horizontal="right" vertical="top" indent="2"/>
    </xf>
    <xf numFmtId="0" fontId="0" fillId="2" borderId="0" xfId="0" applyFill="1" applyAlignment="1">
      <alignment wrapText="1"/>
    </xf>
    <xf numFmtId="164" fontId="7" fillId="2" borderId="0" xfId="0" applyNumberFormat="1" applyFont="1" applyFill="1" applyAlignment="1">
      <alignment horizontal="right" indent="2"/>
    </xf>
    <xf numFmtId="0" fontId="9" fillId="2" borderId="0" xfId="0" applyFont="1" applyFill="1"/>
    <xf numFmtId="0" fontId="7" fillId="2" borderId="1" xfId="0" applyFont="1" applyFill="1" applyBorder="1" applyAlignment="1">
      <alignment vertical="center"/>
    </xf>
    <xf numFmtId="0" fontId="0" fillId="2" borderId="0" xfId="0" applyFill="1" applyAlignment="1">
      <alignment vertical="center"/>
    </xf>
    <xf numFmtId="0" fontId="8" fillId="2" borderId="0" xfId="0" applyFont="1" applyFill="1"/>
    <xf numFmtId="164" fontId="8" fillId="2" borderId="0" xfId="0" applyNumberFormat="1" applyFont="1" applyFill="1" applyAlignment="1">
      <alignment horizontal="right" vertical="center" indent="3"/>
    </xf>
    <xf numFmtId="164" fontId="8" fillId="2" borderId="0" xfId="0" applyNumberFormat="1" applyFont="1" applyFill="1" applyAlignment="1">
      <alignment horizontal="right" indent="3"/>
    </xf>
    <xf numFmtId="164" fontId="7" fillId="2" borderId="0" xfId="0" applyNumberFormat="1" applyFont="1" applyFill="1" applyAlignment="1">
      <alignment horizontal="right" indent="3"/>
    </xf>
    <xf numFmtId="164" fontId="7" fillId="2" borderId="0" xfId="0" applyNumberFormat="1" applyFont="1" applyFill="1" applyAlignment="1">
      <alignment horizontal="right" vertical="center" indent="3"/>
    </xf>
    <xf numFmtId="164" fontId="7" fillId="2" borderId="0" xfId="0" applyNumberFormat="1" applyFont="1" applyFill="1" applyAlignment="1">
      <alignment horizontal="right" vertical="center" indent="2"/>
    </xf>
    <xf numFmtId="164" fontId="8" fillId="2" borderId="0" xfId="0" applyNumberFormat="1" applyFont="1" applyFill="1" applyAlignment="1">
      <alignment horizontal="right" vertical="center" indent="2"/>
    </xf>
    <xf numFmtId="0" fontId="10" fillId="2" borderId="0" xfId="0" applyFont="1" applyFill="1"/>
    <xf numFmtId="0" fontId="7" fillId="2" borderId="0" xfId="0" applyFont="1" applyFill="1" applyAlignment="1">
      <alignment horizontal="center" vertical="center"/>
    </xf>
    <xf numFmtId="0" fontId="5" fillId="2" borderId="0" xfId="1" applyFill="1" applyAlignment="1" applyProtection="1">
      <alignment horizontal="right"/>
    </xf>
    <xf numFmtId="0" fontId="12" fillId="2" borderId="0" xfId="0" applyFont="1" applyFill="1" applyAlignment="1">
      <alignment vertical="center"/>
    </xf>
    <xf numFmtId="0" fontId="13" fillId="2" borderId="0" xfId="0" applyFont="1" applyFill="1"/>
    <xf numFmtId="0" fontId="8" fillId="2" borderId="1" xfId="0" applyFont="1" applyFill="1" applyBorder="1" applyAlignment="1">
      <alignment vertical="center"/>
    </xf>
    <xf numFmtId="0" fontId="7" fillId="2" borderId="1" xfId="0" applyFont="1" applyFill="1" applyBorder="1" applyAlignment="1">
      <alignment vertical="center" wrapText="1"/>
    </xf>
    <xf numFmtId="0" fontId="0" fillId="2" borderId="0" xfId="0" applyFill="1" applyAlignment="1">
      <alignment vertical="center" wrapText="1"/>
    </xf>
    <xf numFmtId="0" fontId="0" fillId="2" borderId="2" xfId="0" applyFill="1" applyBorder="1"/>
    <xf numFmtId="0" fontId="2" fillId="2" borderId="0" xfId="0" applyFont="1" applyFill="1"/>
    <xf numFmtId="0" fontId="14" fillId="2" borderId="0" xfId="0" applyFont="1" applyFill="1" applyAlignment="1">
      <alignment horizontal="left"/>
    </xf>
    <xf numFmtId="0" fontId="11" fillId="2" borderId="0" xfId="0" applyFont="1" applyFill="1"/>
    <xf numFmtId="0" fontId="14" fillId="2" borderId="0" xfId="0" applyFont="1" applyFill="1"/>
    <xf numFmtId="0" fontId="14" fillId="2" borderId="0" xfId="0" applyFont="1" applyFill="1" applyAlignment="1">
      <alignment horizontal="justify"/>
    </xf>
    <xf numFmtId="0" fontId="15" fillId="2" borderId="0" xfId="0" applyFont="1" applyFill="1" applyAlignment="1">
      <alignment horizontal="left" wrapText="1"/>
    </xf>
    <xf numFmtId="0" fontId="12" fillId="2" borderId="0" xfId="0" applyFont="1" applyFill="1" applyAlignment="1">
      <alignment horizontal="left"/>
    </xf>
    <xf numFmtId="0" fontId="11" fillId="2" borderId="3" xfId="0" applyFont="1" applyFill="1" applyBorder="1" applyAlignment="1">
      <alignment wrapText="1"/>
    </xf>
    <xf numFmtId="0" fontId="16" fillId="2" borderId="0" xfId="0" applyFont="1" applyFill="1" applyAlignment="1">
      <alignment horizontal="justify"/>
    </xf>
    <xf numFmtId="164" fontId="0" fillId="2" borderId="0" xfId="0" applyNumberFormat="1" applyFill="1" applyAlignment="1">
      <alignment horizontal="right" indent="3"/>
    </xf>
    <xf numFmtId="164" fontId="0" fillId="2" borderId="0" xfId="0" applyNumberFormat="1" applyFill="1" applyAlignment="1">
      <alignment horizontal="right" indent="2"/>
    </xf>
    <xf numFmtId="164" fontId="8" fillId="2" borderId="0" xfId="0" applyNumberFormat="1" applyFont="1" applyFill="1" applyAlignment="1">
      <alignment horizontal="center" vertical="center"/>
    </xf>
    <xf numFmtId="164" fontId="7" fillId="2" borderId="0" xfId="0" applyNumberFormat="1" applyFont="1" applyFill="1" applyAlignment="1">
      <alignment horizontal="center" vertical="center"/>
    </xf>
    <xf numFmtId="0" fontId="17" fillId="2" borderId="1" xfId="0" applyFont="1" applyFill="1" applyBorder="1" applyAlignment="1">
      <alignment horizontal="center" vertical="center"/>
    </xf>
    <xf numFmtId="0" fontId="17" fillId="2" borderId="0" xfId="0" applyFont="1" applyFill="1" applyAlignment="1">
      <alignment horizontal="right"/>
    </xf>
    <xf numFmtId="0" fontId="17" fillId="2" borderId="0" xfId="0" applyFont="1" applyFill="1"/>
    <xf numFmtId="0" fontId="17" fillId="2" borderId="0" xfId="0" applyFont="1" applyFill="1" applyAlignment="1">
      <alignment vertical="center"/>
    </xf>
    <xf numFmtId="0" fontId="7" fillId="2" borderId="4" xfId="0" applyFont="1" applyFill="1" applyBorder="1" applyAlignment="1">
      <alignment horizontal="center" vertical="center" wrapText="1"/>
    </xf>
    <xf numFmtId="164" fontId="7" fillId="2" borderId="2" xfId="0" applyNumberFormat="1" applyFont="1" applyFill="1" applyBorder="1" applyAlignment="1">
      <alignment horizontal="right" vertical="top" indent="2"/>
    </xf>
    <xf numFmtId="164" fontId="8" fillId="2" borderId="2" xfId="0" applyNumberFormat="1" applyFont="1" applyFill="1" applyBorder="1" applyAlignment="1">
      <alignment horizontal="right" vertical="top" indent="2"/>
    </xf>
    <xf numFmtId="164" fontId="8" fillId="2" borderId="2" xfId="0" applyNumberFormat="1" applyFont="1" applyFill="1" applyBorder="1" applyAlignment="1">
      <alignment horizontal="right" indent="2"/>
    </xf>
    <xf numFmtId="0" fontId="7" fillId="3" borderId="0" xfId="0" applyFont="1" applyFill="1"/>
    <xf numFmtId="0" fontId="0" fillId="3" borderId="0" xfId="0" applyFill="1"/>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164" fontId="7" fillId="3" borderId="0" xfId="0" applyNumberFormat="1" applyFont="1" applyFill="1" applyAlignment="1">
      <alignment horizontal="right" vertical="top" indent="2"/>
    </xf>
    <xf numFmtId="164" fontId="0" fillId="3" borderId="0" xfId="0" applyNumberFormat="1" applyFill="1" applyAlignment="1">
      <alignment horizontal="right" indent="2"/>
    </xf>
    <xf numFmtId="164" fontId="8" fillId="3" borderId="0" xfId="0" applyNumberFormat="1" applyFont="1" applyFill="1" applyAlignment="1">
      <alignment horizontal="right" indent="2"/>
    </xf>
    <xf numFmtId="0" fontId="0" fillId="3" borderId="0" xfId="0" applyFill="1" applyAlignment="1">
      <alignment horizontal="right" indent="2"/>
    </xf>
    <xf numFmtId="164" fontId="7" fillId="3" borderId="0" xfId="0" applyNumberFormat="1" applyFont="1" applyFill="1" applyAlignment="1">
      <alignment horizontal="right" indent="2"/>
    </xf>
    <xf numFmtId="164" fontId="8" fillId="3" borderId="0" xfId="0" applyNumberFormat="1" applyFont="1" applyFill="1" applyAlignment="1">
      <alignment horizontal="right" indent="3"/>
    </xf>
    <xf numFmtId="164" fontId="7" fillId="3" borderId="0" xfId="0" applyNumberFormat="1" applyFont="1" applyFill="1" applyAlignment="1">
      <alignment horizontal="right" indent="3"/>
    </xf>
    <xf numFmtId="0" fontId="7" fillId="3" borderId="0" xfId="0" applyFont="1" applyFill="1" applyAlignment="1">
      <alignment horizontal="left" vertical="center"/>
    </xf>
    <xf numFmtId="164" fontId="0" fillId="3" borderId="0" xfId="0" applyNumberFormat="1" applyFill="1" applyAlignment="1">
      <alignment horizontal="right" indent="3"/>
    </xf>
    <xf numFmtId="38" fontId="0" fillId="2" borderId="0" xfId="0" applyNumberFormat="1" applyFill="1" applyAlignment="1">
      <alignment horizontal="right" indent="3"/>
    </xf>
    <xf numFmtId="3" fontId="0" fillId="2" borderId="0" xfId="0" applyNumberFormat="1" applyFill="1" applyAlignment="1">
      <alignment horizontal="right" indent="3"/>
    </xf>
    <xf numFmtId="38" fontId="7" fillId="2" borderId="0" xfId="0" applyNumberFormat="1" applyFont="1" applyFill="1" applyAlignment="1">
      <alignment horizontal="right" indent="3"/>
    </xf>
    <xf numFmtId="1" fontId="0" fillId="2" borderId="0" xfId="0" applyNumberFormat="1" applyFill="1" applyAlignment="1">
      <alignment horizontal="right" indent="3"/>
    </xf>
    <xf numFmtId="1" fontId="7" fillId="2" borderId="0" xfId="0" applyNumberFormat="1" applyFont="1" applyFill="1" applyAlignment="1">
      <alignment horizontal="right" indent="3"/>
    </xf>
    <xf numFmtId="38" fontId="0" fillId="2" borderId="0" xfId="0" applyNumberFormat="1" applyFill="1" applyAlignment="1">
      <alignment horizontal="right" indent="4"/>
    </xf>
    <xf numFmtId="38" fontId="7" fillId="2" borderId="0" xfId="0" applyNumberFormat="1" applyFont="1" applyFill="1" applyAlignment="1">
      <alignment horizontal="right" indent="4"/>
    </xf>
    <xf numFmtId="38" fontId="2" fillId="2" borderId="0" xfId="0" applyNumberFormat="1" applyFont="1" applyFill="1" applyAlignment="1">
      <alignment horizontal="right" indent="3"/>
    </xf>
    <xf numFmtId="0" fontId="17" fillId="3" borderId="0" xfId="0" applyFont="1" applyFill="1"/>
    <xf numFmtId="0" fontId="7" fillId="3" borderId="1" xfId="0" applyFont="1" applyFill="1" applyBorder="1" applyAlignment="1">
      <alignment vertical="center" wrapText="1"/>
    </xf>
    <xf numFmtId="164" fontId="7" fillId="3" borderId="0" xfId="0" applyNumberFormat="1" applyFont="1" applyFill="1" applyAlignment="1">
      <alignment horizontal="right" vertical="center" indent="2"/>
    </xf>
    <xf numFmtId="0" fontId="5" fillId="3" borderId="0" xfId="1" applyFill="1" applyAlignment="1" applyProtection="1">
      <alignment horizontal="right"/>
    </xf>
    <xf numFmtId="0" fontId="7" fillId="3" borderId="1" xfId="0" applyFont="1" applyFill="1" applyBorder="1" applyAlignment="1">
      <alignment vertical="center"/>
    </xf>
    <xf numFmtId="0" fontId="0" fillId="3" borderId="0" xfId="0" applyFill="1" applyAlignment="1">
      <alignment vertical="center"/>
    </xf>
    <xf numFmtId="1" fontId="0" fillId="3" borderId="0" xfId="0" applyNumberFormat="1" applyFill="1" applyAlignment="1">
      <alignment horizontal="right" vertical="center" indent="3"/>
    </xf>
    <xf numFmtId="1" fontId="0" fillId="3" borderId="0" xfId="0" applyNumberFormat="1" applyFill="1" applyAlignment="1">
      <alignment horizontal="right" vertical="center" indent="4"/>
    </xf>
    <xf numFmtId="1" fontId="7" fillId="3" borderId="0" xfId="0" applyNumberFormat="1" applyFont="1" applyFill="1" applyAlignment="1">
      <alignment horizontal="right" vertical="center" indent="2"/>
    </xf>
    <xf numFmtId="0" fontId="7" fillId="3" borderId="0" xfId="0" applyFont="1" applyFill="1" applyAlignment="1">
      <alignment horizontal="right" vertical="center" indent="2"/>
    </xf>
    <xf numFmtId="164" fontId="0" fillId="3" borderId="0" xfId="0" applyNumberFormat="1" applyFill="1" applyAlignment="1">
      <alignment horizontal="right" indent="4"/>
    </xf>
    <xf numFmtId="0" fontId="3" fillId="3" borderId="0" xfId="0" applyFont="1" applyFill="1"/>
    <xf numFmtId="1" fontId="0" fillId="3" borderId="0" xfId="0" applyNumberFormat="1" applyFill="1" applyAlignment="1">
      <alignment horizontal="right" vertical="center" indent="5"/>
    </xf>
    <xf numFmtId="1" fontId="7" fillId="3" borderId="0" xfId="0" applyNumberFormat="1" applyFont="1" applyFill="1" applyAlignment="1">
      <alignment horizontal="right" indent="4"/>
    </xf>
    <xf numFmtId="1" fontId="7" fillId="3" borderId="0" xfId="0" applyNumberFormat="1" applyFont="1" applyFill="1" applyAlignment="1">
      <alignment horizontal="right" indent="5"/>
    </xf>
    <xf numFmtId="1" fontId="7" fillId="3" borderId="0" xfId="0" applyNumberFormat="1" applyFont="1" applyFill="1" applyAlignment="1">
      <alignment horizontal="right" indent="3"/>
    </xf>
    <xf numFmtId="1" fontId="7" fillId="3" borderId="0" xfId="0" applyNumberFormat="1" applyFont="1" applyFill="1" applyAlignment="1">
      <alignment horizontal="right" indent="2"/>
    </xf>
    <xf numFmtId="165" fontId="3" fillId="3" borderId="0" xfId="0" applyNumberFormat="1" applyFont="1" applyFill="1" applyAlignment="1">
      <alignment wrapText="1"/>
    </xf>
    <xf numFmtId="0" fontId="3" fillId="2" borderId="0" xfId="0" applyFont="1" applyFill="1" applyAlignment="1">
      <alignment wrapText="1"/>
    </xf>
    <xf numFmtId="0" fontId="20" fillId="3" borderId="0" xfId="1" applyFont="1" applyFill="1" applyAlignment="1" applyProtection="1"/>
    <xf numFmtId="0" fontId="21" fillId="3" borderId="0" xfId="0" applyFont="1" applyFill="1"/>
    <xf numFmtId="0" fontId="21" fillId="3" borderId="1" xfId="0" applyFont="1" applyFill="1" applyBorder="1" applyAlignment="1">
      <alignment horizontal="right"/>
    </xf>
    <xf numFmtId="0" fontId="3" fillId="3" borderId="1" xfId="0" applyFont="1" applyFill="1" applyBorder="1" applyAlignment="1">
      <alignment horizontal="right"/>
    </xf>
    <xf numFmtId="0" fontId="21" fillId="3" borderId="1" xfId="0" applyFont="1" applyFill="1" applyBorder="1" applyAlignment="1">
      <alignment horizontal="center"/>
    </xf>
    <xf numFmtId="0" fontId="3" fillId="3" borderId="0" xfId="0" applyFont="1" applyFill="1" applyAlignment="1">
      <alignment wrapText="1"/>
    </xf>
    <xf numFmtId="3" fontId="21" fillId="3" borderId="0" xfId="0" applyNumberFormat="1" applyFont="1" applyFill="1"/>
    <xf numFmtId="0" fontId="21" fillId="3" borderId="0" xfId="0" applyFont="1" applyFill="1" applyAlignment="1">
      <alignment wrapText="1"/>
    </xf>
    <xf numFmtId="3" fontId="3" fillId="3" borderId="0" xfId="0" applyNumberFormat="1" applyFont="1" applyFill="1" applyAlignment="1">
      <alignment wrapText="1"/>
    </xf>
    <xf numFmtId="3" fontId="3" fillId="3" borderId="0" xfId="0" applyNumberFormat="1" applyFont="1" applyFill="1" applyAlignment="1">
      <alignment horizontal="right" wrapText="1"/>
    </xf>
    <xf numFmtId="165" fontId="21" fillId="3" borderId="0" xfId="0" applyNumberFormat="1" applyFont="1" applyFill="1"/>
    <xf numFmtId="165" fontId="21" fillId="3" borderId="0" xfId="0" applyNumberFormat="1" applyFont="1" applyFill="1" applyAlignment="1">
      <alignment wrapText="1"/>
    </xf>
    <xf numFmtId="3" fontId="17" fillId="3" borderId="0" xfId="0" applyNumberFormat="1" applyFont="1" applyFill="1" applyAlignment="1">
      <alignment wrapText="1"/>
    </xf>
    <xf numFmtId="1" fontId="3" fillId="3" borderId="0" xfId="0" applyNumberFormat="1" applyFont="1" applyFill="1" applyAlignment="1">
      <alignment wrapText="1"/>
    </xf>
    <xf numFmtId="2" fontId="3" fillId="3" borderId="0" xfId="0" applyNumberFormat="1" applyFont="1" applyFill="1" applyAlignment="1">
      <alignment vertical="top"/>
    </xf>
    <xf numFmtId="0" fontId="2" fillId="3" borderId="0" xfId="0" applyFont="1" applyFill="1"/>
    <xf numFmtId="0" fontId="7" fillId="2" borderId="0" xfId="0" applyFont="1" applyFill="1" applyAlignment="1">
      <alignment vertical="center"/>
    </xf>
    <xf numFmtId="0" fontId="14" fillId="2" borderId="0" xfId="0" applyFont="1" applyFill="1" applyAlignment="1">
      <alignment horizontal="left" wrapText="1"/>
    </xf>
    <xf numFmtId="0" fontId="11" fillId="3" borderId="0" xfId="0" applyFont="1" applyFill="1" applyAlignment="1">
      <alignment horizontal="left" vertical="top"/>
    </xf>
    <xf numFmtId="0" fontId="15" fillId="3" borderId="0" xfId="0" applyFont="1" applyFill="1" applyAlignment="1">
      <alignment horizontal="left"/>
    </xf>
    <xf numFmtId="0" fontId="7" fillId="3" borderId="5" xfId="0" applyFont="1" applyFill="1" applyBorder="1" applyAlignment="1">
      <alignment horizontal="justify" vertical="center"/>
    </xf>
    <xf numFmtId="0" fontId="7" fillId="3" borderId="5" xfId="0" applyFont="1" applyFill="1" applyBorder="1" applyAlignment="1">
      <alignment vertical="center"/>
    </xf>
    <xf numFmtId="0" fontId="2" fillId="3" borderId="6" xfId="0" applyFont="1" applyFill="1" applyBorder="1" applyAlignment="1">
      <alignment vertical="top" wrapText="1"/>
    </xf>
    <xf numFmtId="0" fontId="2" fillId="3" borderId="6" xfId="0" applyFont="1" applyFill="1" applyBorder="1" applyAlignment="1">
      <alignment vertical="center" wrapText="1"/>
    </xf>
    <xf numFmtId="0" fontId="19" fillId="2" borderId="0" xfId="0" applyFont="1" applyFill="1"/>
    <xf numFmtId="0" fontId="2" fillId="2" borderId="0" xfId="0" applyFont="1" applyFill="1" applyAlignment="1">
      <alignment wrapText="1"/>
    </xf>
    <xf numFmtId="0" fontId="15" fillId="2" borderId="0" xfId="0" applyFont="1" applyFill="1" applyAlignment="1">
      <alignment wrapText="1"/>
    </xf>
    <xf numFmtId="0" fontId="14" fillId="2" borderId="0" xfId="0" applyFont="1" applyFill="1" applyAlignment="1">
      <alignment vertical="top" wrapText="1"/>
    </xf>
    <xf numFmtId="164" fontId="2" fillId="2" borderId="2" xfId="0" applyNumberFormat="1" applyFont="1" applyFill="1" applyBorder="1" applyAlignment="1">
      <alignment horizontal="right" vertical="top" indent="2"/>
    </xf>
    <xf numFmtId="164" fontId="2" fillId="3" borderId="0" xfId="0" applyNumberFormat="1" applyFont="1" applyFill="1" applyAlignment="1">
      <alignment horizontal="right" indent="2"/>
    </xf>
    <xf numFmtId="164" fontId="2" fillId="2" borderId="0" xfId="0" applyNumberFormat="1" applyFont="1" applyFill="1" applyAlignment="1">
      <alignment horizontal="right" indent="3"/>
    </xf>
    <xf numFmtId="164" fontId="2" fillId="2" borderId="0" xfId="0" applyNumberFormat="1" applyFont="1" applyFill="1" applyAlignment="1">
      <alignment horizontal="right" vertical="center" indent="3"/>
    </xf>
    <xf numFmtId="164" fontId="7" fillId="3" borderId="0" xfId="0" applyNumberFormat="1" applyFont="1" applyFill="1" applyAlignment="1">
      <alignment horizontal="right" indent="4"/>
    </xf>
    <xf numFmtId="166" fontId="2" fillId="2" borderId="0" xfId="0" applyNumberFormat="1" applyFont="1" applyFill="1" applyAlignment="1">
      <alignment horizontal="right" indent="3"/>
    </xf>
    <xf numFmtId="3" fontId="0" fillId="2" borderId="0" xfId="0" applyNumberFormat="1" applyFill="1"/>
    <xf numFmtId="164" fontId="2" fillId="2" borderId="2" xfId="0" applyNumberFormat="1" applyFont="1" applyFill="1" applyBorder="1" applyAlignment="1">
      <alignment horizontal="right" indent="2"/>
    </xf>
    <xf numFmtId="0" fontId="21" fillId="2" borderId="0" xfId="0" applyFont="1" applyFill="1"/>
    <xf numFmtId="165" fontId="21" fillId="2" borderId="0" xfId="0" applyNumberFormat="1" applyFont="1" applyFill="1" applyAlignment="1">
      <alignment wrapText="1"/>
    </xf>
    <xf numFmtId="165" fontId="3" fillId="2" borderId="0" xfId="0" applyNumberFormat="1" applyFont="1" applyFill="1" applyAlignment="1">
      <alignment wrapText="1"/>
    </xf>
    <xf numFmtId="165" fontId="21" fillId="2" borderId="0" xfId="0" applyNumberFormat="1" applyFont="1" applyFill="1"/>
    <xf numFmtId="0" fontId="22" fillId="3" borderId="0" xfId="0" applyFont="1" applyFill="1" applyAlignment="1">
      <alignment horizontal="left" vertical="center" wrapText="1" shrinkToFit="1"/>
    </xf>
    <xf numFmtId="0" fontId="14" fillId="3" borderId="0" xfId="0" applyFont="1" applyFill="1"/>
    <xf numFmtId="0" fontId="7" fillId="3" borderId="6" xfId="0" applyFont="1" applyFill="1" applyBorder="1" applyAlignment="1">
      <alignment vertical="top" wrapText="1"/>
    </xf>
    <xf numFmtId="164" fontId="0" fillId="3" borderId="0" xfId="0" applyNumberFormat="1" applyFill="1"/>
    <xf numFmtId="0" fontId="3" fillId="0" borderId="0" xfId="0" applyFont="1"/>
    <xf numFmtId="0" fontId="3" fillId="2" borderId="0" xfId="1" applyFont="1" applyFill="1" applyAlignment="1" applyProtection="1"/>
    <xf numFmtId="165" fontId="3" fillId="3" borderId="0" xfId="0" applyNumberFormat="1" applyFont="1" applyFill="1" applyAlignment="1">
      <alignment horizontal="right" vertical="center" wrapText="1"/>
    </xf>
    <xf numFmtId="164" fontId="2" fillId="3" borderId="0" xfId="0" applyNumberFormat="1" applyFont="1" applyFill="1" applyAlignment="1">
      <alignment horizontal="right" vertical="center" indent="2"/>
    </xf>
    <xf numFmtId="0" fontId="12" fillId="0" borderId="0" xfId="0" applyFont="1" applyAlignment="1">
      <alignment horizontal="left"/>
    </xf>
    <xf numFmtId="0" fontId="14" fillId="2" borderId="0" xfId="0" applyFont="1" applyFill="1"/>
    <xf numFmtId="0" fontId="14" fillId="2" borderId="0" xfId="0" applyFont="1" applyFill="1" applyAlignment="1">
      <alignment horizontal="left" wrapText="1"/>
    </xf>
    <xf numFmtId="0" fontId="18" fillId="2" borderId="0" xfId="0" applyFont="1" applyFill="1" applyAlignment="1">
      <alignment horizontal="center"/>
    </xf>
    <xf numFmtId="0" fontId="14" fillId="2" borderId="0" xfId="0" applyFont="1" applyFill="1" applyAlignment="1">
      <alignment horizontal="left"/>
    </xf>
    <xf numFmtId="0" fontId="15" fillId="2" borderId="0" xfId="0" applyFont="1" applyFill="1" applyAlignment="1">
      <alignment horizontal="left" wrapText="1"/>
    </xf>
    <xf numFmtId="0" fontId="14" fillId="2" borderId="8" xfId="0" applyFont="1" applyFill="1" applyBorder="1" applyAlignment="1">
      <alignment horizontal="left"/>
    </xf>
    <xf numFmtId="0" fontId="0" fillId="0" borderId="8" xfId="0" applyBorder="1"/>
    <xf numFmtId="0" fontId="14" fillId="2" borderId="7" xfId="0" applyFont="1" applyFill="1" applyBorder="1" applyAlignment="1">
      <alignment horizontal="left"/>
    </xf>
    <xf numFmtId="0" fontId="0" fillId="0" borderId="7" xfId="0" applyBorder="1"/>
    <xf numFmtId="0" fontId="11" fillId="2" borderId="3" xfId="0" applyFont="1" applyFill="1" applyBorder="1" applyAlignment="1">
      <alignment horizontal="left"/>
    </xf>
    <xf numFmtId="0" fontId="0" fillId="0" borderId="3" xfId="0" applyBorder="1"/>
    <xf numFmtId="0" fontId="14" fillId="2" borderId="9" xfId="0" applyFont="1" applyFill="1" applyBorder="1" applyAlignment="1">
      <alignment horizontal="left" vertical="top" wrapText="1"/>
    </xf>
    <xf numFmtId="0" fontId="14" fillId="0" borderId="0" xfId="0" applyFont="1" applyAlignment="1">
      <alignment horizontal="left" wrapText="1"/>
    </xf>
    <xf numFmtId="0" fontId="11" fillId="2" borderId="10" xfId="0" applyFont="1" applyFill="1" applyBorder="1" applyAlignment="1">
      <alignment horizontal="left"/>
    </xf>
    <xf numFmtId="0" fontId="0" fillId="0" borderId="10" xfId="0" applyBorder="1"/>
    <xf numFmtId="0" fontId="11" fillId="2" borderId="0" xfId="0" applyFont="1" applyFill="1" applyAlignment="1">
      <alignment wrapText="1"/>
    </xf>
    <xf numFmtId="0" fontId="23" fillId="3" borderId="0" xfId="1" applyFont="1" applyFill="1" applyAlignment="1" applyProtection="1">
      <alignment horizontal="left" vertical="center" wrapText="1"/>
    </xf>
    <xf numFmtId="0" fontId="15" fillId="3" borderId="0" xfId="0" applyFont="1" applyFill="1" applyAlignment="1">
      <alignment horizontal="left"/>
    </xf>
    <xf numFmtId="0" fontId="22" fillId="3" borderId="0" xfId="0" applyFont="1" applyFill="1" applyAlignment="1">
      <alignment horizontal="left" vertical="center" wrapText="1"/>
    </xf>
    <xf numFmtId="0" fontId="11" fillId="2" borderId="0" xfId="0" applyFont="1" applyFill="1" applyAlignment="1">
      <alignment horizontal="left"/>
    </xf>
    <xf numFmtId="0" fontId="14" fillId="2" borderId="1" xfId="0" applyFont="1" applyFill="1" applyBorder="1" applyAlignment="1">
      <alignment horizontal="left" vertical="top" wrapText="1"/>
    </xf>
    <xf numFmtId="0" fontId="22" fillId="3" borderId="0" xfId="0" applyFont="1" applyFill="1" applyAlignment="1">
      <alignment horizontal="left" vertical="center"/>
    </xf>
    <xf numFmtId="0" fontId="22" fillId="3" borderId="0" xfId="0" applyFont="1" applyFill="1" applyAlignment="1">
      <alignment horizontal="left" vertical="center" wrapText="1" shrinkToFit="1"/>
    </xf>
    <xf numFmtId="0" fontId="24" fillId="0" borderId="0" xfId="0" applyFont="1" applyAlignment="1">
      <alignment horizontal="center" vertical="top" wrapText="1"/>
    </xf>
    <xf numFmtId="0" fontId="14" fillId="2" borderId="0" xfId="0" applyFont="1" applyFill="1" applyAlignment="1">
      <alignment horizontal="left" vertical="top" wrapText="1"/>
    </xf>
    <xf numFmtId="0" fontId="3" fillId="3" borderId="0" xfId="0" applyFont="1" applyFill="1" applyAlignment="1">
      <alignment horizontal="left" wrapText="1"/>
    </xf>
    <xf numFmtId="0" fontId="0" fillId="3" borderId="0" xfId="0" applyFill="1"/>
  </cellXfs>
  <cellStyles count="4">
    <cellStyle name="Lien hypertexte" xfId="1" builtinId="8"/>
    <cellStyle name="Normal" xfId="0" builtinId="0"/>
    <cellStyle name="Normal 2" xfId="2" xr:uid="{00000000-0005-0000-0000-000002000000}"/>
    <cellStyle name="Normal 3"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www.bfs.admin.ch/bfs/fr/home/statistiques/education-science/enquetes/hsp.assetdetail.7437.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36"/>
  <sheetViews>
    <sheetView tabSelected="1" zoomScale="85" zoomScaleNormal="85" workbookViewId="0">
      <selection activeCell="A67" sqref="A67"/>
    </sheetView>
  </sheetViews>
  <sheetFormatPr baseColWidth="10" defaultColWidth="11.453125" defaultRowHeight="12.5"/>
  <cols>
    <col min="1" max="1" width="149.81640625" style="2" bestFit="1" customWidth="1"/>
    <col min="2" max="2" width="11.453125" style="2" customWidth="1"/>
    <col min="3" max="16384" width="11.453125" style="2"/>
  </cols>
  <sheetData>
    <row r="1" spans="1:5" s="1" customFormat="1" ht="18" customHeight="1">
      <c r="A1" s="1" t="s">
        <v>0</v>
      </c>
    </row>
    <row r="2" spans="1:5">
      <c r="A2" s="2" t="s">
        <v>1</v>
      </c>
    </row>
    <row r="3" spans="1:5">
      <c r="A3" s="3" t="s">
        <v>2</v>
      </c>
    </row>
    <row r="4" spans="1:5">
      <c r="A4" s="2" t="s">
        <v>1</v>
      </c>
    </row>
    <row r="5" spans="1:5">
      <c r="A5" s="3" t="str">
        <f>"Tab.1a   Produits d´exploitation* " &amp; RIGHT(A1,4) &amp; " selon la haute école, le pourvoyeur de fonds et la source de financement (en milliers de francs)"</f>
        <v>Tab.1a   Produits d´exploitation* 2025 selon la haute école, le pourvoyeur de fonds et la source de financement (en milliers de francs)</v>
      </c>
    </row>
    <row r="6" spans="1:5">
      <c r="A6" s="3"/>
    </row>
    <row r="7" spans="1:5">
      <c r="A7" s="3" t="str">
        <f>"Tab.1b   Produits d´exploitation* " &amp; RIGHT(A1,4) &amp; " selon la haute école, le pourvoyeur de fonds et la source de financement (en %)"</f>
        <v>Tab.1b   Produits d´exploitation* 2025 selon la haute école, le pourvoyeur de fonds et la source de financement (en %)</v>
      </c>
      <c r="B7" s="3"/>
      <c r="C7" s="3"/>
      <c r="D7" s="3"/>
      <c r="E7" s="3"/>
    </row>
    <row r="8" spans="1:5">
      <c r="A8" s="2" t="s">
        <v>1</v>
      </c>
    </row>
    <row r="9" spans="1:5">
      <c r="A9" s="3" t="str">
        <f>"Tab.2a  Produits d´exploitation* " &amp; RIGHT(A1,4) &amp; " selon le type de prestations, le pourvoyeur de fonds et la source de financement (en milliers de francs)"</f>
        <v>Tab.2a  Produits d´exploitation* 2025 selon le type de prestations, le pourvoyeur de fonds et la source de financement (en milliers de francs)</v>
      </c>
    </row>
    <row r="10" spans="1:5">
      <c r="A10" s="2" t="s">
        <v>1</v>
      </c>
    </row>
    <row r="11" spans="1:5">
      <c r="A11" s="3" t="str">
        <f>"Tab.2b  Produits d´exploitation* " &amp; RIGHT(A1,4) &amp; " selon le type de prestations, le pourvoyeur de fonds et la source de financement (en %)"</f>
        <v>Tab.2b  Produits d´exploitation* 2025 selon le type de prestations, le pourvoyeur de fonds et la source de financement (en %)</v>
      </c>
    </row>
    <row r="12" spans="1:5">
      <c r="A12" s="2" t="s">
        <v>1</v>
      </c>
    </row>
    <row r="13" spans="1:5">
      <c r="A13" s="3" t="str">
        <f>"Tab.3  Produits d´exploitation* " &amp; RIGHT(A1,4) &amp; " selon le pourvoyeur de fonds, le type de prestations et la haute école "</f>
        <v xml:space="preserve">Tab.3  Produits d´exploitation* 2025 selon le pourvoyeur de fonds, le type de prestations et la haute école </v>
      </c>
    </row>
    <row r="14" spans="1:5">
      <c r="A14" s="2" t="s">
        <v>1</v>
      </c>
    </row>
    <row r="15" spans="1:5">
      <c r="A15" s="3" t="str">
        <f>"Tab.4  Coûts d'exploitation " &amp; RIGHT(A1,4) &amp; " selon la haute école "</f>
        <v xml:space="preserve">Tab.4  Coûts d'exploitation 2025 selon la haute école </v>
      </c>
    </row>
    <row r="16" spans="1:5">
      <c r="A16" s="2" t="s">
        <v>1</v>
      </c>
    </row>
    <row r="17" spans="1:1">
      <c r="A17" s="3" t="str">
        <f>"Tab.5  Coûts d'exploitation " &amp; RIGHT(A1,4) &amp; " selon la nature de coûts et la haute école "</f>
        <v xml:space="preserve">Tab.5  Coûts d'exploitation 2025 selon la nature de coûts et la haute école </v>
      </c>
    </row>
    <row r="19" spans="1:1">
      <c r="A19" s="3" t="str">
        <f>"Tab.6  Coûts de personnel " &amp; RIGHT(A1,4) &amp; " selon le groupe de personnel et la haute école "</f>
        <v xml:space="preserve">Tab.6  Coûts de personnel 2025 selon le groupe de personnel et la haute école </v>
      </c>
    </row>
    <row r="21" spans="1:1">
      <c r="A21" s="3" t="str">
        <f>"Tab.7  Coûts d'exploitation directs et indirects " &amp; RIGHT(A1,4) &amp; " selon la haute école "</f>
        <v xml:space="preserve">Tab.7  Coûts d'exploitation directs et indirects 2025 selon la haute école </v>
      </c>
    </row>
    <row r="23" spans="1:1">
      <c r="A23" s="3" t="str">
        <f>"Tab.8  Coûts d'exploitation " &amp; RIGHT(A1,4) &amp; " selon le type de prestations et la haute école "</f>
        <v xml:space="preserve">Tab.8  Coûts d'exploitation 2025 selon le type de prestations et la haute école </v>
      </c>
    </row>
    <row r="24" spans="1:1">
      <c r="A24" s="3"/>
    </row>
    <row r="25" spans="1:1">
      <c r="A25" s="3" t="str">
        <f>"Tab.9  Coûts d'exploitation* " &amp; RIGHT(A1,4) &amp; " selon la nature de coûts et le type de prestations"</f>
        <v>Tab.9  Coûts d'exploitation* 2025 selon la nature de coûts et le type de prestations</v>
      </c>
    </row>
    <row r="27" spans="1:1">
      <c r="A27" s="3" t="str">
        <f>"Tab.10  Coûts de personnel " &amp; RIGHT(A1,4) &amp; " selon le groupe de personnel et le type de prestations"</f>
        <v>Tab.10  Coûts de personnel 2025 selon le groupe de personnel et le type de prestations</v>
      </c>
    </row>
    <row r="29" spans="1:1">
      <c r="A29" s="3" t="str">
        <f>"Tab 11  Chiffres-clés HEP " &amp; RIGHT(A1,4)</f>
        <v>Tab 11  Chiffres-clés HEP 2025</v>
      </c>
    </row>
    <row r="31" spans="1:1">
      <c r="A31" s="2" t="s">
        <v>1</v>
      </c>
    </row>
    <row r="32" spans="1:1">
      <c r="A32" s="4"/>
    </row>
    <row r="33" spans="1:1">
      <c r="A33" s="4" t="s">
        <v>3</v>
      </c>
    </row>
    <row r="34" spans="1:1">
      <c r="A34" s="4" t="s">
        <v>4</v>
      </c>
    </row>
    <row r="35" spans="1:1">
      <c r="A35" s="4" t="str">
        <f>"© " &amp; VALUE(RIGHT(A1,4))+1 &amp; " BFS/OFS/UST"</f>
        <v>© 2026 BFS/OFS/UST</v>
      </c>
    </row>
    <row r="36" spans="1:1">
      <c r="A36" s="4"/>
    </row>
  </sheetData>
  <hyperlinks>
    <hyperlink ref="A3" location="'Indications gén. et remarques'!A1" display="Indications générales et remarques" xr:uid="{00000000-0004-0000-0300-000000000000}"/>
    <hyperlink ref="A5" location="'Tab 1a'!A1" display="Tab.1a   Produits d´exploitation* 2010 selon le pourvoyeur de fonds, la source de financement et la haute école spécialisée ou la haute école pédagogique (en milliers de francs)" xr:uid="{00000000-0004-0000-0300-000001000000}"/>
    <hyperlink ref="A7" location="'Tab 1b'!A1" display="Tab.1b  Produits d´exploitation* 2010 selon le pourvoyeur de fonds, la source de financement et la haute école spécialisée ou la haute école pédagogique (en %)" xr:uid="{00000000-0004-0000-0300-000002000000}"/>
    <hyperlink ref="A9" location="'Tab 2a'!A1" display="Tab.2a  Produits d´exploitation* 2015 selon le type de prestations, le pourvoyeur de fonds et la source de financement (en milliers de francs)" xr:uid="{00000000-0004-0000-0300-000003000000}"/>
    <hyperlink ref="A11" location="'Tab 2b'!A1" display="Tab.2b  Produits d´exploitation* 2015 selon le type de prestations, le pourvoyeur de fonds et la source de financement (en %)" xr:uid="{00000000-0004-0000-0300-000004000000}"/>
    <hyperlink ref="A13" location="'Tab 3'!A1" display="Tab.3  Produits d´exploitation* 2015 selon le type de prestations, le pourvoyeur de fonds et la haute école " xr:uid="{00000000-0004-0000-0300-000005000000}"/>
    <hyperlink ref="A15" location="'Tab 4'!A1" display="Tab.4  Coûts d'exploitation 2015 selon la haute école " xr:uid="{00000000-0004-0000-0300-000006000000}"/>
    <hyperlink ref="A17" location="'Tab 5'!A1" display="Tab.5  Coûts d'exploitation 2015 selon la nature de coûts et la haute école " xr:uid="{00000000-0004-0000-0300-000007000000}"/>
    <hyperlink ref="A19" location="'Tab 6'!A1" display="Tab.6  Coûts de personnel 2015 selon le groupe de personnel et la haute école " xr:uid="{00000000-0004-0000-0300-000008000000}"/>
    <hyperlink ref="A21" location="'Tab 7'!A1" display="Tab.7  Coûts d'exploitation directs et indirects 2015 selon la haute école " xr:uid="{00000000-0004-0000-0300-000009000000}"/>
    <hyperlink ref="A23" location="'Tab 8'!A1" display="Tab.8  Coûts d'exploitation 2015 selon le type de prestations et la haute école " xr:uid="{00000000-0004-0000-0300-00000A000000}"/>
    <hyperlink ref="A25" location="'Tab 9'!A1" display="Tab.9  Coûts complets* 2015 selon la nature de coûts et le type de prestations" xr:uid="{00000000-0004-0000-0300-00000B000000}"/>
    <hyperlink ref="A27" location="'Tab 10'!A1" display="Tab.10  Coûts de personnel 2015 selon le groupe de personnel et le type de prestations" xr:uid="{00000000-0004-0000-0300-00000C000000}"/>
    <hyperlink ref="A29" location="'Tab 11'!A1" display="Tab 11  Chiffres-clés HEP 2015" xr:uid="{00000000-0004-0000-0300-00000D000000}"/>
  </hyperlinks>
  <pageMargins left="0.78740157499999996" right="0.78740157499999996" top="0.984251969" bottom="0.984251969" header="0.4921259845" footer="0.4921259845"/>
  <pageSetup paperSize="9" scale="65"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24"/>
  <dimension ref="A1:M100"/>
  <sheetViews>
    <sheetView zoomScaleNormal="100" zoomScaleSheetLayoutView="90" workbookViewId="0">
      <selection activeCell="A37" sqref="A37:J37"/>
    </sheetView>
  </sheetViews>
  <sheetFormatPr baseColWidth="10" defaultColWidth="11.453125" defaultRowHeight="11.5"/>
  <cols>
    <col min="1" max="1" width="31.453125" style="36" customWidth="1"/>
    <col min="2" max="2" width="42.1796875" style="36" customWidth="1"/>
    <col min="3" max="3" width="13.7265625" style="36" customWidth="1"/>
    <col min="4" max="4" width="30.81640625" style="36" customWidth="1"/>
    <col min="5" max="5" width="40.453125" style="36" customWidth="1"/>
    <col min="6" max="10" width="13.7265625" style="36" customWidth="1"/>
    <col min="11" max="16" width="11.453125" style="36" customWidth="1"/>
    <col min="17" max="16384" width="11.453125" style="36"/>
  </cols>
  <sheetData>
    <row r="1" spans="1:10" ht="15.75" customHeight="1">
      <c r="A1" s="142" t="s">
        <v>2</v>
      </c>
      <c r="B1" s="143"/>
      <c r="C1" s="143"/>
      <c r="D1" s="143"/>
      <c r="E1" s="26" t="s">
        <v>5</v>
      </c>
      <c r="J1" s="26"/>
    </row>
    <row r="2" spans="1:10" ht="15.75" customHeight="1">
      <c r="B2" s="39"/>
      <c r="C2" s="39"/>
      <c r="D2" s="39"/>
    </row>
    <row r="3" spans="1:10" ht="15.75" customHeight="1">
      <c r="A3" s="35" t="s">
        <v>6</v>
      </c>
      <c r="B3" s="39"/>
      <c r="C3" s="39"/>
      <c r="D3" s="39"/>
    </row>
    <row r="4" spans="1:10" ht="9" customHeight="1">
      <c r="A4" s="35"/>
      <c r="B4" s="39"/>
      <c r="C4" s="39"/>
      <c r="D4" s="39"/>
    </row>
    <row r="5" spans="1:10">
      <c r="A5" s="145" t="s">
        <v>7</v>
      </c>
      <c r="B5" s="143"/>
    </row>
    <row r="6" spans="1:10">
      <c r="A6" s="34"/>
    </row>
    <row r="7" spans="1:10">
      <c r="A7" s="34"/>
      <c r="B7" s="35" t="s">
        <v>8</v>
      </c>
    </row>
    <row r="8" spans="1:10">
      <c r="A8" s="34"/>
      <c r="B8" s="35" t="s">
        <v>9</v>
      </c>
    </row>
    <row r="9" spans="1:10">
      <c r="A9" s="34"/>
      <c r="B9" s="35" t="s">
        <v>10</v>
      </c>
    </row>
    <row r="10" spans="1:10">
      <c r="A10" s="34"/>
      <c r="B10" s="35" t="s">
        <v>11</v>
      </c>
    </row>
    <row r="11" spans="1:10">
      <c r="A11" s="34"/>
      <c r="B11" s="35" t="s">
        <v>12</v>
      </c>
    </row>
    <row r="12" spans="1:10">
      <c r="A12" s="34"/>
      <c r="B12" s="35" t="s">
        <v>13</v>
      </c>
    </row>
    <row r="13" spans="1:10">
      <c r="A13" s="34"/>
      <c r="B13" s="35" t="s">
        <v>14</v>
      </c>
    </row>
    <row r="14" spans="1:10">
      <c r="A14" s="34"/>
      <c r="B14" s="35" t="s">
        <v>15</v>
      </c>
    </row>
    <row r="15" spans="1:10">
      <c r="A15" s="34"/>
      <c r="B15" s="35" t="s">
        <v>16</v>
      </c>
    </row>
    <row r="16" spans="1:10">
      <c r="A16" s="34"/>
      <c r="B16" s="35" t="s">
        <v>17</v>
      </c>
    </row>
    <row r="17" spans="1:13">
      <c r="A17" s="34"/>
      <c r="B17" s="35" t="s">
        <v>18</v>
      </c>
    </row>
    <row r="18" spans="1:13">
      <c r="A18" s="34"/>
      <c r="B18" s="35" t="s">
        <v>19</v>
      </c>
    </row>
    <row r="19" spans="1:13">
      <c r="A19" s="34"/>
      <c r="B19" s="35" t="s">
        <v>20</v>
      </c>
    </row>
    <row r="20" spans="1:13">
      <c r="A20" s="34"/>
      <c r="B20" s="35" t="s">
        <v>21</v>
      </c>
    </row>
    <row r="21" spans="1:13">
      <c r="A21" s="34"/>
      <c r="B21" s="35" t="s">
        <v>22</v>
      </c>
    </row>
    <row r="22" spans="1:13">
      <c r="A22" s="34"/>
      <c r="B22" s="35" t="s">
        <v>23</v>
      </c>
      <c r="C22" s="35"/>
    </row>
    <row r="23" spans="1:13">
      <c r="A23" s="34"/>
      <c r="B23" s="35" t="s">
        <v>24</v>
      </c>
      <c r="C23" s="35"/>
    </row>
    <row r="24" spans="1:13">
      <c r="A24" s="34"/>
      <c r="C24" s="35"/>
    </row>
    <row r="25" spans="1:13" ht="38.25" customHeight="1">
      <c r="A25" s="144" t="s">
        <v>25</v>
      </c>
      <c r="B25" s="143"/>
      <c r="C25" s="143"/>
      <c r="D25" s="143"/>
      <c r="E25" s="143"/>
      <c r="F25" s="143"/>
      <c r="G25" s="143"/>
      <c r="H25" s="143"/>
      <c r="I25" s="143"/>
      <c r="J25" s="143"/>
    </row>
    <row r="26" spans="1:13" ht="5" customHeight="1">
      <c r="A26" s="111"/>
    </row>
    <row r="27" spans="1:13" ht="15.75" customHeight="1">
      <c r="A27" s="36" t="s">
        <v>197</v>
      </c>
      <c r="B27" s="39"/>
      <c r="C27" s="39"/>
      <c r="D27" s="39"/>
    </row>
    <row r="28" spans="1:13" ht="10.5" customHeight="1">
      <c r="A28" s="121"/>
      <c r="B28" s="121"/>
      <c r="C28" s="121"/>
      <c r="D28" s="121"/>
      <c r="E28" s="121"/>
      <c r="F28" s="121"/>
      <c r="G28" s="121"/>
      <c r="H28" s="121"/>
      <c r="I28" s="121"/>
      <c r="J28" s="121"/>
      <c r="K28" s="121"/>
      <c r="L28" s="121"/>
      <c r="M28" s="121"/>
    </row>
    <row r="29" spans="1:13" ht="13.5" customHeight="1">
      <c r="A29" s="35" t="s">
        <v>26</v>
      </c>
      <c r="B29" s="34"/>
      <c r="C29" s="34"/>
      <c r="D29" s="34"/>
      <c r="E29" s="34"/>
      <c r="F29" s="34"/>
      <c r="G29" s="34"/>
      <c r="H29" s="34"/>
      <c r="I29" s="34"/>
      <c r="J29" s="34"/>
    </row>
    <row r="30" spans="1:13" ht="27.75" customHeight="1">
      <c r="A30" s="144" t="s">
        <v>27</v>
      </c>
      <c r="B30" s="143"/>
      <c r="C30" s="143"/>
      <c r="D30" s="143"/>
      <c r="E30" s="143"/>
      <c r="F30" s="143"/>
      <c r="G30" s="143"/>
      <c r="H30" s="143"/>
      <c r="I30" s="143"/>
      <c r="J30" s="143"/>
    </row>
    <row r="31" spans="1:13" ht="13.5" customHeight="1">
      <c r="A31" s="12"/>
      <c r="B31" s="2"/>
      <c r="C31" s="2"/>
      <c r="D31" s="2"/>
      <c r="E31" s="2"/>
      <c r="F31" s="2"/>
      <c r="G31" s="2"/>
      <c r="H31" s="2"/>
      <c r="I31" s="2"/>
      <c r="J31" s="2"/>
    </row>
    <row r="32" spans="1:13">
      <c r="A32" s="35" t="s">
        <v>28</v>
      </c>
      <c r="B32" s="35"/>
    </row>
    <row r="33" spans="1:11" ht="15.75" customHeight="1">
      <c r="A33" s="144" t="s">
        <v>29</v>
      </c>
      <c r="B33" s="143"/>
      <c r="C33" s="143"/>
      <c r="D33" s="143"/>
      <c r="E33" s="143"/>
      <c r="F33" s="143"/>
      <c r="G33" s="143"/>
      <c r="H33" s="143"/>
      <c r="I33" s="143"/>
      <c r="J33" s="143"/>
    </row>
    <row r="34" spans="1:11" ht="17.25" customHeight="1">
      <c r="A34" s="146" t="s">
        <v>30</v>
      </c>
      <c r="B34" s="143"/>
      <c r="C34" s="143"/>
      <c r="D34" s="143"/>
      <c r="E34" s="143"/>
      <c r="F34" s="143"/>
      <c r="G34" s="143"/>
      <c r="H34" s="143"/>
      <c r="I34" s="143"/>
      <c r="J34" s="143"/>
    </row>
    <row r="35" spans="1:11" ht="13.5" customHeight="1"/>
    <row r="36" spans="1:11">
      <c r="A36" s="35"/>
    </row>
    <row r="37" spans="1:11" ht="15" customHeight="1">
      <c r="A37" s="144"/>
      <c r="B37" s="143"/>
      <c r="C37" s="143"/>
      <c r="D37" s="143"/>
      <c r="E37" s="143"/>
      <c r="F37" s="143"/>
      <c r="G37" s="143"/>
      <c r="H37" s="143"/>
      <c r="I37" s="143"/>
      <c r="J37" s="143"/>
    </row>
    <row r="38" spans="1:11" ht="15" customHeight="1">
      <c r="A38" s="111"/>
      <c r="B38" s="111"/>
      <c r="C38" s="111"/>
      <c r="D38" s="111"/>
      <c r="E38" s="111"/>
      <c r="F38" s="111"/>
      <c r="G38" s="111"/>
      <c r="H38" s="111"/>
      <c r="I38" s="111"/>
      <c r="J38" s="111"/>
    </row>
    <row r="39" spans="1:11" ht="12.75" customHeight="1">
      <c r="A39" s="35" t="s">
        <v>31</v>
      </c>
      <c r="B39" s="118"/>
      <c r="C39" s="118"/>
    </row>
    <row r="40" spans="1:11" ht="17.25" customHeight="1">
      <c r="A40" s="36" t="s">
        <v>32</v>
      </c>
    </row>
    <row r="41" spans="1:11" ht="27" customHeight="1">
      <c r="A41" s="147" t="s">
        <v>33</v>
      </c>
      <c r="B41" s="143"/>
      <c r="C41" s="143"/>
      <c r="D41" s="143"/>
      <c r="E41" s="143"/>
      <c r="F41" s="143"/>
      <c r="G41" s="143"/>
      <c r="H41" s="143"/>
      <c r="I41" s="143"/>
      <c r="J41" s="143"/>
      <c r="K41" s="120"/>
    </row>
    <row r="42" spans="1:11" ht="27" customHeight="1">
      <c r="A42" s="147" t="s">
        <v>34</v>
      </c>
      <c r="B42" s="143"/>
      <c r="C42" s="143"/>
      <c r="D42" s="143"/>
      <c r="E42" s="143"/>
      <c r="F42" s="143"/>
      <c r="G42" s="143"/>
      <c r="H42" s="143"/>
      <c r="I42" s="143"/>
      <c r="J42" s="143"/>
      <c r="K42" s="120"/>
    </row>
    <row r="43" spans="1:11" ht="27" customHeight="1">
      <c r="A43" s="160" t="s">
        <v>35</v>
      </c>
      <c r="B43" s="143"/>
      <c r="C43" s="143"/>
      <c r="D43" s="143"/>
      <c r="E43" s="143"/>
      <c r="F43" s="143"/>
      <c r="G43" s="143"/>
      <c r="H43" s="143"/>
      <c r="I43" s="143"/>
      <c r="J43" s="143"/>
    </row>
    <row r="44" spans="1:11" ht="27" customHeight="1">
      <c r="A44" s="147" t="s">
        <v>36</v>
      </c>
      <c r="B44" s="143"/>
      <c r="C44" s="143"/>
      <c r="D44" s="143"/>
      <c r="E44" s="143"/>
      <c r="F44" s="143"/>
      <c r="G44" s="143"/>
      <c r="H44" s="143"/>
      <c r="I44" s="143"/>
      <c r="J44" s="143"/>
      <c r="K44" s="120"/>
    </row>
    <row r="45" spans="1:11" ht="27" customHeight="1">
      <c r="A45" s="160" t="s">
        <v>37</v>
      </c>
      <c r="B45" s="143"/>
      <c r="C45" s="143"/>
      <c r="D45" s="143"/>
      <c r="E45" s="143"/>
      <c r="F45" s="143"/>
      <c r="G45" s="143"/>
      <c r="H45" s="143"/>
      <c r="I45" s="143"/>
      <c r="J45" s="143"/>
    </row>
    <row r="46" spans="1:11" ht="27" customHeight="1">
      <c r="A46" s="160" t="s">
        <v>38</v>
      </c>
      <c r="B46" s="143"/>
      <c r="C46" s="143"/>
      <c r="D46" s="143"/>
      <c r="E46" s="143"/>
      <c r="F46" s="143"/>
      <c r="G46" s="143"/>
      <c r="H46" s="143"/>
      <c r="I46" s="143"/>
      <c r="J46" s="143"/>
    </row>
    <row r="47" spans="1:11" ht="27" customHeight="1">
      <c r="A47" s="160" t="s">
        <v>39</v>
      </c>
      <c r="B47" s="143"/>
      <c r="C47" s="143"/>
      <c r="D47" s="143"/>
      <c r="E47" s="143"/>
      <c r="F47" s="143"/>
      <c r="G47" s="143"/>
      <c r="H47" s="143"/>
      <c r="I47" s="143"/>
      <c r="J47" s="143"/>
    </row>
    <row r="48" spans="1:11" ht="27" customHeight="1">
      <c r="A48" s="160" t="s">
        <v>40</v>
      </c>
      <c r="B48" s="143"/>
      <c r="C48" s="143"/>
      <c r="D48" s="143"/>
      <c r="E48" s="143"/>
      <c r="F48" s="143"/>
      <c r="G48" s="143"/>
      <c r="H48" s="143"/>
      <c r="I48" s="143"/>
      <c r="J48" s="143"/>
    </row>
    <row r="49" spans="1:11" ht="27" customHeight="1">
      <c r="A49" s="147" t="s">
        <v>41</v>
      </c>
      <c r="B49" s="143"/>
      <c r="C49" s="143"/>
      <c r="D49" s="143"/>
      <c r="E49" s="143"/>
      <c r="F49" s="143"/>
      <c r="G49" s="143"/>
      <c r="H49" s="143"/>
      <c r="I49" s="143"/>
      <c r="J49" s="143"/>
      <c r="K49" s="143"/>
    </row>
    <row r="50" spans="1:11" ht="27" customHeight="1">
      <c r="A50" s="147" t="s">
        <v>42</v>
      </c>
      <c r="B50" s="143"/>
      <c r="C50" s="143"/>
      <c r="D50" s="143"/>
      <c r="E50" s="143"/>
      <c r="F50" s="143"/>
      <c r="G50" s="143"/>
      <c r="H50" s="143"/>
      <c r="I50" s="143"/>
      <c r="J50" s="143"/>
      <c r="K50" s="120"/>
    </row>
    <row r="51" spans="1:11" ht="27" customHeight="1">
      <c r="A51" s="147" t="s">
        <v>43</v>
      </c>
      <c r="B51" s="143"/>
      <c r="C51" s="143"/>
      <c r="D51" s="143"/>
      <c r="E51" s="143"/>
      <c r="F51" s="143"/>
      <c r="G51" s="143"/>
      <c r="H51" s="143"/>
      <c r="I51" s="143"/>
      <c r="J51" s="143"/>
      <c r="K51" s="120"/>
    </row>
    <row r="52" spans="1:11" ht="19.5" customHeight="1">
      <c r="A52" s="38"/>
      <c r="B52" s="38"/>
      <c r="C52" s="38"/>
      <c r="D52" s="38"/>
      <c r="E52" s="38"/>
      <c r="F52" s="38"/>
      <c r="G52" s="38"/>
      <c r="H52" s="38"/>
      <c r="I52" s="38"/>
      <c r="J52" s="38"/>
      <c r="K52" s="38"/>
    </row>
    <row r="53" spans="1:11" ht="12" customHeight="1">
      <c r="A53" s="158" t="s">
        <v>44</v>
      </c>
      <c r="B53" s="143"/>
      <c r="C53" s="143"/>
      <c r="D53" s="143"/>
    </row>
    <row r="54" spans="1:11" ht="18" customHeight="1">
      <c r="A54" s="155" t="s">
        <v>45</v>
      </c>
      <c r="B54" s="143"/>
      <c r="C54" s="143"/>
      <c r="D54" s="143"/>
      <c r="E54" s="143"/>
      <c r="F54" s="143"/>
      <c r="G54" s="143"/>
      <c r="H54" s="143"/>
      <c r="I54" s="143"/>
      <c r="J54" s="143"/>
    </row>
    <row r="55" spans="1:11" ht="22.5" customHeight="1" thickBot="1">
      <c r="A55" s="156" t="s">
        <v>46</v>
      </c>
      <c r="B55" s="157"/>
      <c r="C55" s="157"/>
      <c r="D55" s="157"/>
      <c r="E55" s="157"/>
    </row>
    <row r="56" spans="1:11" ht="15.75" customHeight="1" thickBot="1">
      <c r="A56" s="40" t="s">
        <v>47</v>
      </c>
      <c r="B56" s="152" t="s">
        <v>31</v>
      </c>
      <c r="C56" s="153"/>
      <c r="D56" s="153"/>
      <c r="E56" s="153"/>
    </row>
    <row r="57" spans="1:11" ht="12" customHeight="1">
      <c r="A57" s="154" t="s">
        <v>48</v>
      </c>
      <c r="B57" s="146" t="s">
        <v>49</v>
      </c>
      <c r="C57" s="143"/>
      <c r="D57" s="143"/>
      <c r="E57" s="143"/>
    </row>
    <row r="58" spans="1:11">
      <c r="A58" s="143"/>
      <c r="B58" s="146" t="s">
        <v>50</v>
      </c>
      <c r="C58" s="143"/>
      <c r="D58" s="143"/>
      <c r="E58" s="143"/>
    </row>
    <row r="59" spans="1:11" ht="12.75" customHeight="1">
      <c r="A59" s="143"/>
      <c r="B59" s="146" t="s">
        <v>51</v>
      </c>
      <c r="C59" s="143"/>
      <c r="D59" s="143"/>
      <c r="E59" s="143"/>
    </row>
    <row r="60" spans="1:11">
      <c r="A60" s="143"/>
      <c r="B60" s="146" t="s">
        <v>52</v>
      </c>
      <c r="C60" s="143"/>
      <c r="D60" s="143"/>
      <c r="E60" s="143"/>
    </row>
    <row r="61" spans="1:11">
      <c r="A61" s="151"/>
      <c r="B61" s="36" t="s">
        <v>53</v>
      </c>
    </row>
    <row r="62" spans="1:11" ht="12.5">
      <c r="A62" s="163" t="s">
        <v>54</v>
      </c>
      <c r="B62" s="148" t="s">
        <v>55</v>
      </c>
      <c r="C62" s="149"/>
      <c r="D62" s="149"/>
      <c r="E62" s="149"/>
    </row>
    <row r="63" spans="1:11">
      <c r="A63" s="143"/>
      <c r="B63" s="146" t="s">
        <v>56</v>
      </c>
      <c r="C63" s="143"/>
      <c r="D63" s="143"/>
      <c r="E63" s="143"/>
    </row>
    <row r="64" spans="1:11" ht="12.5">
      <c r="A64" s="151"/>
      <c r="B64" s="150" t="s">
        <v>57</v>
      </c>
      <c r="C64" s="151"/>
      <c r="D64" s="151"/>
      <c r="E64" s="151"/>
    </row>
    <row r="65" spans="1:9" ht="12.5">
      <c r="A65" s="163" t="s">
        <v>58</v>
      </c>
      <c r="B65" s="148" t="s">
        <v>59</v>
      </c>
      <c r="C65" s="149"/>
      <c r="D65" s="149"/>
      <c r="E65" s="149"/>
    </row>
    <row r="66" spans="1:9">
      <c r="A66" s="143"/>
      <c r="B66" s="146" t="s">
        <v>60</v>
      </c>
      <c r="C66" s="143"/>
      <c r="D66" s="143"/>
      <c r="E66" s="143"/>
    </row>
    <row r="67" spans="1:9" ht="12.5">
      <c r="A67" s="151"/>
      <c r="B67" s="150" t="s">
        <v>61</v>
      </c>
      <c r="C67" s="151"/>
      <c r="D67" s="151"/>
      <c r="E67" s="151"/>
    </row>
    <row r="68" spans="1:9" ht="12.75" customHeight="1">
      <c r="A68" s="41"/>
      <c r="B68" s="2"/>
    </row>
    <row r="69" spans="1:9" ht="34" customHeight="1">
      <c r="A69" s="167" t="s">
        <v>62</v>
      </c>
      <c r="B69" s="143"/>
      <c r="C69" s="143"/>
      <c r="D69" s="143"/>
      <c r="E69" s="143"/>
    </row>
    <row r="70" spans="1:9" ht="13" customHeight="1">
      <c r="A70" s="166"/>
      <c r="B70" s="143"/>
      <c r="C70" s="143"/>
      <c r="D70" s="143"/>
      <c r="E70" s="143"/>
    </row>
    <row r="71" spans="1:9">
      <c r="A71" s="162" t="s">
        <v>63</v>
      </c>
      <c r="B71" s="143"/>
      <c r="C71" s="143"/>
      <c r="D71" s="143"/>
      <c r="E71" s="143"/>
      <c r="F71" s="143"/>
      <c r="G71" s="143"/>
      <c r="H71" s="143"/>
      <c r="I71" s="143"/>
    </row>
    <row r="72" spans="1:9" ht="9.75" customHeight="1"/>
    <row r="73" spans="1:9">
      <c r="A73" s="34" t="s">
        <v>64</v>
      </c>
    </row>
    <row r="74" spans="1:9">
      <c r="A74" s="34"/>
    </row>
    <row r="75" spans="1:9">
      <c r="A75" s="35" t="s">
        <v>65</v>
      </c>
    </row>
    <row r="76" spans="1:9" ht="50.25" customHeight="1">
      <c r="A76" s="115" t="s">
        <v>66</v>
      </c>
      <c r="B76" s="116" t="s">
        <v>67</v>
      </c>
      <c r="D76" s="115" t="s">
        <v>68</v>
      </c>
      <c r="E76" s="117" t="s">
        <v>69</v>
      </c>
    </row>
    <row r="78" spans="1:9" ht="51" customHeight="1">
      <c r="A78" s="115" t="s">
        <v>70</v>
      </c>
      <c r="B78" s="117" t="s">
        <v>71</v>
      </c>
      <c r="D78" s="115" t="s">
        <v>72</v>
      </c>
      <c r="E78" s="117" t="s">
        <v>73</v>
      </c>
    </row>
    <row r="81" spans="1:10" ht="12">
      <c r="A81" s="112" t="s">
        <v>74</v>
      </c>
      <c r="B81" s="113"/>
    </row>
    <row r="82" spans="1:10" ht="51" customHeight="1">
      <c r="A82" s="114" t="s">
        <v>75</v>
      </c>
      <c r="B82" s="136" t="s">
        <v>76</v>
      </c>
      <c r="D82" s="114" t="s">
        <v>77</v>
      </c>
      <c r="E82" s="136" t="s">
        <v>78</v>
      </c>
    </row>
    <row r="84" spans="1:10" ht="12">
      <c r="A84" s="112"/>
      <c r="B84" s="113"/>
    </row>
    <row r="85" spans="1:10" ht="78" customHeight="1">
      <c r="A85" s="161" t="s">
        <v>79</v>
      </c>
      <c r="B85" s="143"/>
      <c r="C85" s="143"/>
      <c r="D85" s="143"/>
      <c r="E85" s="143"/>
      <c r="F85" s="143"/>
      <c r="G85" s="143"/>
      <c r="H85" s="143"/>
      <c r="I85" s="143"/>
      <c r="J85" s="143"/>
    </row>
    <row r="86" spans="1:10" ht="39.65" customHeight="1">
      <c r="A86" s="165" t="s">
        <v>80</v>
      </c>
      <c r="B86" s="143"/>
      <c r="C86" s="143"/>
      <c r="D86" s="143"/>
      <c r="E86" s="143"/>
      <c r="F86" s="165"/>
      <c r="G86" s="143"/>
      <c r="H86" s="143"/>
      <c r="I86" s="143"/>
      <c r="J86" s="143"/>
    </row>
    <row r="87" spans="1:10" ht="24.65" customHeight="1">
      <c r="A87" s="165" t="s">
        <v>81</v>
      </c>
      <c r="B87" s="143"/>
      <c r="C87" s="134"/>
      <c r="D87" s="134"/>
      <c r="E87" s="134"/>
      <c r="F87" s="165"/>
      <c r="G87" s="143"/>
      <c r="H87" s="134"/>
      <c r="I87" s="134"/>
      <c r="J87" s="134"/>
    </row>
    <row r="88" spans="1:10">
      <c r="A88" s="164" t="s">
        <v>82</v>
      </c>
      <c r="B88" s="143"/>
      <c r="C88" s="143"/>
      <c r="D88" s="143"/>
      <c r="E88" s="143"/>
      <c r="F88" s="164"/>
      <c r="G88" s="143"/>
      <c r="H88" s="143"/>
      <c r="I88" s="143"/>
      <c r="J88" s="143"/>
    </row>
    <row r="89" spans="1:10">
      <c r="A89" s="135" t="s">
        <v>83</v>
      </c>
      <c r="B89" s="135"/>
      <c r="C89" s="135"/>
      <c r="D89" s="135"/>
      <c r="E89" s="135"/>
      <c r="F89" s="135"/>
      <c r="G89" s="135"/>
      <c r="H89" s="135"/>
      <c r="I89" s="135"/>
      <c r="J89" s="135"/>
    </row>
    <row r="90" spans="1:10">
      <c r="A90" s="159" t="s">
        <v>84</v>
      </c>
      <c r="B90" s="143"/>
      <c r="C90" s="143"/>
      <c r="D90" s="143"/>
      <c r="E90" s="143"/>
      <c r="F90" s="159"/>
      <c r="G90" s="143"/>
      <c r="H90" s="143"/>
      <c r="I90" s="143"/>
      <c r="J90" s="143"/>
    </row>
    <row r="98" spans="1:9" s="33" customFormat="1" ht="12.75" customHeight="1">
      <c r="A98" s="36"/>
      <c r="B98" s="36"/>
      <c r="C98" s="36"/>
      <c r="D98" s="36"/>
      <c r="E98" s="36"/>
      <c r="F98" s="36"/>
      <c r="G98" s="36"/>
      <c r="H98" s="36"/>
      <c r="I98" s="36"/>
    </row>
    <row r="99" spans="1:9" s="33" customFormat="1" ht="12.75" customHeight="1">
      <c r="A99" s="37"/>
      <c r="B99" s="36"/>
      <c r="C99" s="36"/>
      <c r="D99" s="36"/>
      <c r="E99" s="36"/>
      <c r="F99" s="36"/>
      <c r="G99" s="36"/>
      <c r="H99" s="36"/>
      <c r="I99" s="36"/>
    </row>
    <row r="100" spans="1:9" ht="12.75" customHeight="1">
      <c r="A100" s="33"/>
      <c r="B100" s="33"/>
      <c r="C100" s="33"/>
    </row>
  </sheetData>
  <mergeCells count="47">
    <mergeCell ref="A88:E88"/>
    <mergeCell ref="F88:J88"/>
    <mergeCell ref="A62:A64"/>
    <mergeCell ref="A86:E86"/>
    <mergeCell ref="F86:J86"/>
    <mergeCell ref="A87:B87"/>
    <mergeCell ref="F87:G87"/>
    <mergeCell ref="A70:E70"/>
    <mergeCell ref="A69:E69"/>
    <mergeCell ref="A53:D53"/>
    <mergeCell ref="A90:E90"/>
    <mergeCell ref="F90:J90"/>
    <mergeCell ref="A33:J33"/>
    <mergeCell ref="A41:J41"/>
    <mergeCell ref="A42:J42"/>
    <mergeCell ref="A43:J43"/>
    <mergeCell ref="A44:J44"/>
    <mergeCell ref="A45:J45"/>
    <mergeCell ref="A46:J46"/>
    <mergeCell ref="A47:J47"/>
    <mergeCell ref="A48:J48"/>
    <mergeCell ref="A85:J85"/>
    <mergeCell ref="A71:I71"/>
    <mergeCell ref="B67:E67"/>
    <mergeCell ref="A65:A67"/>
    <mergeCell ref="A49:K49"/>
    <mergeCell ref="B62:E62"/>
    <mergeCell ref="B66:E66"/>
    <mergeCell ref="B65:E65"/>
    <mergeCell ref="B64:E64"/>
    <mergeCell ref="B63:E63"/>
    <mergeCell ref="B56:E56"/>
    <mergeCell ref="A57:A61"/>
    <mergeCell ref="B57:E57"/>
    <mergeCell ref="A50:J50"/>
    <mergeCell ref="A51:J51"/>
    <mergeCell ref="A54:J54"/>
    <mergeCell ref="B59:E59"/>
    <mergeCell ref="B58:E58"/>
    <mergeCell ref="B60:E60"/>
    <mergeCell ref="A55:E55"/>
    <mergeCell ref="A1:D1"/>
    <mergeCell ref="A25:J25"/>
    <mergeCell ref="A37:J37"/>
    <mergeCell ref="A30:J30"/>
    <mergeCell ref="A5:B5"/>
    <mergeCell ref="A34:J34"/>
  </mergeCells>
  <hyperlinks>
    <hyperlink ref="E1" location="Contenu!A1" display="retour" xr:uid="{00000000-0004-0000-0400-000000000000}"/>
    <hyperlink ref="A90" r:id="rId1" xr:uid="{00000000-0004-0000-0400-000001000000}"/>
  </hyperlinks>
  <pageMargins left="0.78740157480314965" right="0.78740157480314965" top="0.98425196850393704" bottom="0.98425196850393704" header="0.51181102362204722" footer="0.51181102362204722"/>
  <pageSetup paperSize="9" scale="50" fitToHeight="2" orientation="landscape"/>
  <rowBreaks count="1" manualBreakCount="1">
    <brk id="5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T35"/>
  <sheetViews>
    <sheetView zoomScale="68" zoomScaleNormal="64" workbookViewId="0">
      <selection activeCell="C45" sqref="C45"/>
    </sheetView>
  </sheetViews>
  <sheetFormatPr baseColWidth="10" defaultColWidth="11.453125" defaultRowHeight="12.5"/>
  <cols>
    <col min="1" max="1" width="2.26953125" style="2" customWidth="1"/>
    <col min="2" max="2" width="50.7265625" style="2" customWidth="1"/>
    <col min="3" max="20" width="15.7265625" style="2" customWidth="1"/>
    <col min="21" max="21" width="11.453125" style="2" customWidth="1"/>
    <col min="22" max="16384" width="11.453125" style="2"/>
  </cols>
  <sheetData>
    <row r="1" spans="1:20" ht="13">
      <c r="A1" s="6" t="s">
        <v>183</v>
      </c>
      <c r="E1" s="26"/>
      <c r="J1" s="26" t="s">
        <v>5</v>
      </c>
    </row>
    <row r="3" spans="1:20">
      <c r="B3" s="47" t="s">
        <v>85</v>
      </c>
      <c r="C3" s="47"/>
    </row>
    <row r="4" spans="1:20" ht="13">
      <c r="A4" s="7"/>
      <c r="B4" s="8"/>
      <c r="C4" s="8" t="s">
        <v>86</v>
      </c>
      <c r="D4" s="56" t="s">
        <v>87</v>
      </c>
      <c r="E4" s="56" t="s">
        <v>88</v>
      </c>
      <c r="F4" s="57" t="s">
        <v>89</v>
      </c>
      <c r="G4" s="57" t="s">
        <v>90</v>
      </c>
      <c r="H4" s="56" t="s">
        <v>199</v>
      </c>
      <c r="I4" s="56" t="s">
        <v>92</v>
      </c>
      <c r="J4" s="56" t="s">
        <v>93</v>
      </c>
      <c r="K4" s="56" t="s">
        <v>94</v>
      </c>
      <c r="L4" s="56" t="s">
        <v>95</v>
      </c>
      <c r="M4" s="56" t="s">
        <v>96</v>
      </c>
      <c r="N4" s="56" t="s">
        <v>97</v>
      </c>
      <c r="O4" s="56" t="s">
        <v>98</v>
      </c>
      <c r="P4" s="56" t="s">
        <v>99</v>
      </c>
      <c r="Q4" s="56" t="s">
        <v>100</v>
      </c>
      <c r="R4" s="56" t="s">
        <v>101</v>
      </c>
      <c r="S4" s="56" t="s">
        <v>102</v>
      </c>
      <c r="T4" s="50" t="s">
        <v>103</v>
      </c>
    </row>
    <row r="5" spans="1:20">
      <c r="D5" s="55"/>
      <c r="E5" s="55"/>
      <c r="F5" s="55"/>
      <c r="G5" s="55"/>
      <c r="H5" s="55"/>
      <c r="I5" s="55"/>
      <c r="J5" s="55"/>
      <c r="K5" s="55"/>
      <c r="L5" s="55"/>
      <c r="M5" s="55"/>
      <c r="N5" s="55"/>
      <c r="O5" s="55"/>
      <c r="P5" s="55"/>
      <c r="Q5" s="55"/>
      <c r="R5" s="55"/>
      <c r="S5" s="55"/>
      <c r="T5" s="32"/>
    </row>
    <row r="6" spans="1:20" ht="13">
      <c r="A6" s="6" t="s">
        <v>48</v>
      </c>
      <c r="D6" s="55"/>
      <c r="E6" s="55"/>
      <c r="F6" s="55"/>
      <c r="G6" s="55"/>
      <c r="H6" s="55"/>
      <c r="I6" s="55"/>
      <c r="J6" s="55"/>
      <c r="K6" s="55"/>
      <c r="L6" s="55"/>
      <c r="M6" s="55"/>
      <c r="N6" s="55"/>
      <c r="O6" s="55"/>
      <c r="P6" s="55"/>
      <c r="Q6" s="55"/>
      <c r="R6" s="55"/>
      <c r="S6" s="55"/>
      <c r="T6" s="32"/>
    </row>
    <row r="7" spans="1:20" s="9" customFormat="1" ht="18" customHeight="1">
      <c r="B7" s="10" t="s">
        <v>104</v>
      </c>
      <c r="C7" s="58">
        <v>0</v>
      </c>
      <c r="D7" s="58">
        <v>3095.4941533022447</v>
      </c>
      <c r="E7" s="58">
        <v>511.0682599999999</v>
      </c>
      <c r="F7" s="58">
        <v>953.78901000000008</v>
      </c>
      <c r="G7" s="58">
        <v>3542.2218000000003</v>
      </c>
      <c r="H7" s="58">
        <v>40.470190000000002</v>
      </c>
      <c r="I7" s="58">
        <v>1515.3989699869999</v>
      </c>
      <c r="J7" s="58">
        <v>153.51822999800001</v>
      </c>
      <c r="K7" s="58">
        <v>1495.947929979</v>
      </c>
      <c r="L7" s="58">
        <v>51.070999999999998</v>
      </c>
      <c r="M7" s="58">
        <v>2487.96306</v>
      </c>
      <c r="N7" s="58">
        <v>419.00200000000001</v>
      </c>
      <c r="O7" s="58">
        <v>222.892</v>
      </c>
      <c r="P7" s="58">
        <v>879.18646000000001</v>
      </c>
      <c r="Q7" s="58">
        <v>140.14000000000001</v>
      </c>
      <c r="R7" s="58">
        <v>233.065</v>
      </c>
      <c r="S7" s="58">
        <v>1951.7320200000004</v>
      </c>
      <c r="T7" s="51">
        <v>17692.960083266244</v>
      </c>
    </row>
    <row r="8" spans="1:20">
      <c r="B8" s="2" t="s">
        <v>105</v>
      </c>
      <c r="C8" s="59">
        <v>0</v>
      </c>
      <c r="D8" s="59">
        <v>4.0229999999999997</v>
      </c>
      <c r="E8" s="59">
        <v>2.00061</v>
      </c>
      <c r="F8" s="59">
        <v>188.1422</v>
      </c>
      <c r="G8" s="59">
        <v>0</v>
      </c>
      <c r="H8" s="59">
        <v>0</v>
      </c>
      <c r="I8" s="59">
        <v>0</v>
      </c>
      <c r="J8" s="59">
        <v>0</v>
      </c>
      <c r="K8" s="59">
        <v>0</v>
      </c>
      <c r="L8" s="59">
        <v>0</v>
      </c>
      <c r="M8" s="59">
        <v>0</v>
      </c>
      <c r="N8" s="59">
        <v>0</v>
      </c>
      <c r="O8" s="59">
        <v>15</v>
      </c>
      <c r="P8" s="59">
        <v>0</v>
      </c>
      <c r="Q8" s="59">
        <v>17.082999999999998</v>
      </c>
      <c r="R8" s="59">
        <v>0</v>
      </c>
      <c r="S8" s="59">
        <v>55.847790000000003</v>
      </c>
      <c r="T8" s="122">
        <v>282.09659999999997</v>
      </c>
    </row>
    <row r="9" spans="1:20">
      <c r="B9" s="33" t="s">
        <v>106</v>
      </c>
      <c r="C9" s="59">
        <v>0</v>
      </c>
      <c r="D9" s="59">
        <v>2427.3546842999999</v>
      </c>
      <c r="E9" s="59">
        <v>191.29868999999999</v>
      </c>
      <c r="F9" s="59">
        <v>358.99169000000001</v>
      </c>
      <c r="G9" s="59">
        <v>1508.9155900000001</v>
      </c>
      <c r="H9" s="59">
        <v>0</v>
      </c>
      <c r="I9" s="59">
        <v>583.74698000000001</v>
      </c>
      <c r="J9" s="59">
        <v>68.029599998999998</v>
      </c>
      <c r="K9" s="59">
        <v>815.56849999000008</v>
      </c>
      <c r="L9" s="59">
        <v>19.5</v>
      </c>
      <c r="M9" s="59">
        <v>1018.13108</v>
      </c>
      <c r="N9" s="59">
        <v>419.00200000000001</v>
      </c>
      <c r="O9" s="59">
        <v>25</v>
      </c>
      <c r="P9" s="59">
        <v>628.87108999999998</v>
      </c>
      <c r="Q9" s="59">
        <v>71.185699999999997</v>
      </c>
      <c r="R9" s="59">
        <v>233.065</v>
      </c>
      <c r="S9" s="59">
        <v>899.49125000000004</v>
      </c>
      <c r="T9" s="122">
        <v>9268.1518542890008</v>
      </c>
    </row>
    <row r="10" spans="1:20">
      <c r="B10" s="33" t="s">
        <v>51</v>
      </c>
      <c r="C10" s="59">
        <v>0</v>
      </c>
      <c r="D10" s="59">
        <v>391.67574999999999</v>
      </c>
      <c r="E10" s="59">
        <v>38.534599999999998</v>
      </c>
      <c r="F10" s="59">
        <v>189.2758</v>
      </c>
      <c r="G10" s="59">
        <v>0</v>
      </c>
      <c r="H10" s="59">
        <v>0</v>
      </c>
      <c r="I10" s="59">
        <v>395.96327999900012</v>
      </c>
      <c r="J10" s="59">
        <v>59.239629999000002</v>
      </c>
      <c r="K10" s="59">
        <v>233.07107998999999</v>
      </c>
      <c r="L10" s="59">
        <v>0</v>
      </c>
      <c r="M10" s="59">
        <v>838.20458999999994</v>
      </c>
      <c r="N10" s="59">
        <v>0</v>
      </c>
      <c r="O10" s="59">
        <v>0</v>
      </c>
      <c r="P10" s="59">
        <v>124.50595</v>
      </c>
      <c r="Q10" s="59">
        <v>51.871300000000012</v>
      </c>
      <c r="R10" s="59">
        <v>0</v>
      </c>
      <c r="S10" s="59">
        <v>0</v>
      </c>
      <c r="T10" s="122">
        <v>2322.3419799880003</v>
      </c>
    </row>
    <row r="11" spans="1:20">
      <c r="B11" s="2" t="s">
        <v>107</v>
      </c>
      <c r="C11" s="59">
        <v>0</v>
      </c>
      <c r="D11" s="59">
        <v>266.31421900224501</v>
      </c>
      <c r="E11" s="59">
        <v>143.32142999999999</v>
      </c>
      <c r="F11" s="59">
        <v>137.15364</v>
      </c>
      <c r="G11" s="59">
        <v>2033.30621</v>
      </c>
      <c r="H11" s="59">
        <v>40.470190000000002</v>
      </c>
      <c r="I11" s="59">
        <v>282.54330998799998</v>
      </c>
      <c r="J11" s="59">
        <v>26.248999999999999</v>
      </c>
      <c r="K11" s="59">
        <v>447.30834999899997</v>
      </c>
      <c r="L11" s="59">
        <v>31.571000000000002</v>
      </c>
      <c r="M11" s="59">
        <v>631.62738999999999</v>
      </c>
      <c r="N11" s="59">
        <v>0</v>
      </c>
      <c r="O11" s="59">
        <v>182.892</v>
      </c>
      <c r="P11" s="59">
        <v>125.80942</v>
      </c>
      <c r="Q11" s="59">
        <v>0</v>
      </c>
      <c r="R11" s="59">
        <v>0</v>
      </c>
      <c r="S11" s="59">
        <v>945.82305000000008</v>
      </c>
      <c r="T11" s="122">
        <v>5294.3892089892443</v>
      </c>
    </row>
    <row r="12" spans="1:20">
      <c r="B12" s="2" t="s">
        <v>108</v>
      </c>
      <c r="C12" s="59">
        <v>0</v>
      </c>
      <c r="D12" s="59">
        <v>6.1265000000000001</v>
      </c>
      <c r="E12" s="59">
        <v>135.91292999999999</v>
      </c>
      <c r="F12" s="59">
        <v>80.225680000000011</v>
      </c>
      <c r="G12" s="59">
        <v>0</v>
      </c>
      <c r="H12" s="59">
        <v>0</v>
      </c>
      <c r="I12" s="59">
        <v>253.1454</v>
      </c>
      <c r="J12" s="59">
        <v>0</v>
      </c>
      <c r="K12" s="59">
        <v>0</v>
      </c>
      <c r="L12" s="59">
        <v>0</v>
      </c>
      <c r="M12" s="59">
        <v>0</v>
      </c>
      <c r="N12" s="59">
        <v>0</v>
      </c>
      <c r="O12" s="59">
        <v>0</v>
      </c>
      <c r="P12" s="59">
        <v>0</v>
      </c>
      <c r="Q12" s="59">
        <v>0</v>
      </c>
      <c r="R12" s="59">
        <v>0</v>
      </c>
      <c r="S12" s="59">
        <v>50.569929999999999</v>
      </c>
      <c r="T12" s="122">
        <v>525.98044000000004</v>
      </c>
    </row>
    <row r="13" spans="1:20" ht="13">
      <c r="A13" s="6"/>
      <c r="D13" s="123"/>
      <c r="E13" s="123"/>
      <c r="F13" s="123"/>
      <c r="G13" s="123"/>
      <c r="H13" s="123"/>
      <c r="I13" s="123"/>
      <c r="J13" s="123"/>
      <c r="K13" s="123"/>
      <c r="L13" s="123"/>
      <c r="M13" s="123"/>
      <c r="N13" s="123"/>
      <c r="O13" s="123"/>
      <c r="P13" s="123"/>
      <c r="Q13" s="123"/>
      <c r="R13" s="123"/>
      <c r="S13" s="123"/>
      <c r="T13" s="51"/>
    </row>
    <row r="14" spans="1:20" ht="13">
      <c r="A14" s="6" t="s">
        <v>109</v>
      </c>
      <c r="D14" s="61"/>
      <c r="E14" s="61"/>
      <c r="F14" s="61"/>
      <c r="G14" s="61"/>
      <c r="H14" s="61"/>
      <c r="I14" s="61"/>
      <c r="J14" s="61"/>
      <c r="K14" s="61"/>
      <c r="L14" s="61"/>
      <c r="M14" s="61"/>
      <c r="N14" s="61"/>
      <c r="O14" s="61"/>
      <c r="P14" s="61"/>
      <c r="Q14" s="61"/>
      <c r="R14" s="61"/>
      <c r="S14" s="61"/>
      <c r="T14" s="51"/>
    </row>
    <row r="15" spans="1:20" s="9" customFormat="1" ht="18" customHeight="1">
      <c r="B15" s="10" t="s">
        <v>104</v>
      </c>
      <c r="C15" s="58">
        <v>2089.7585800000002</v>
      </c>
      <c r="D15" s="58">
        <v>75954.358000312306</v>
      </c>
      <c r="E15" s="58">
        <v>16738.185450000001</v>
      </c>
      <c r="F15" s="58">
        <v>28946.512466290002</v>
      </c>
      <c r="G15" s="58">
        <v>116672.08257490564</v>
      </c>
      <c r="H15" s="58">
        <v>24213.209620000001</v>
      </c>
      <c r="I15" s="58">
        <v>94664.142359791993</v>
      </c>
      <c r="J15" s="58">
        <v>20423.1220305389</v>
      </c>
      <c r="K15" s="58">
        <v>86423.226644998795</v>
      </c>
      <c r="L15" s="58">
        <v>6578.21</v>
      </c>
      <c r="M15" s="58">
        <v>59050.696842442703</v>
      </c>
      <c r="N15" s="58">
        <v>13341.823</v>
      </c>
      <c r="O15" s="58">
        <v>19313.033069999998</v>
      </c>
      <c r="P15" s="58">
        <v>26872.868965786496</v>
      </c>
      <c r="Q15" s="58">
        <v>7188.3790000000008</v>
      </c>
      <c r="R15" s="58">
        <v>23821.998519995999</v>
      </c>
      <c r="S15" s="58">
        <v>45527.264989946998</v>
      </c>
      <c r="T15" s="51">
        <v>667818.87211500993</v>
      </c>
    </row>
    <row r="16" spans="1:20" ht="25.5" customHeight="1">
      <c r="B16" s="119" t="s">
        <v>110</v>
      </c>
      <c r="C16" s="59">
        <v>1334.23333</v>
      </c>
      <c r="D16" s="59">
        <v>55722.435832900002</v>
      </c>
      <c r="E16" s="59">
        <v>11797.939050000001</v>
      </c>
      <c r="F16" s="59">
        <v>23004.804366339999</v>
      </c>
      <c r="G16" s="59">
        <v>49029.196549990003</v>
      </c>
      <c r="H16" s="59">
        <v>10382.08985</v>
      </c>
      <c r="I16" s="59">
        <v>44447.519998556003</v>
      </c>
      <c r="J16" s="59">
        <v>10730.13345831</v>
      </c>
      <c r="K16" s="59">
        <v>35050.545825488007</v>
      </c>
      <c r="L16" s="59">
        <v>4830</v>
      </c>
      <c r="M16" s="59">
        <v>18242.48935</v>
      </c>
      <c r="N16" s="59">
        <v>4154.4110000000001</v>
      </c>
      <c r="O16" s="59">
        <v>3805.8029999999999</v>
      </c>
      <c r="P16" s="59">
        <v>11047.72071</v>
      </c>
      <c r="Q16" s="59">
        <v>2114.3629999999998</v>
      </c>
      <c r="R16" s="59">
        <v>6398.29</v>
      </c>
      <c r="S16" s="59">
        <v>20797.23</v>
      </c>
      <c r="T16" s="129">
        <v>312889.20532158401</v>
      </c>
    </row>
    <row r="17" spans="1:20" ht="25.5" customHeight="1">
      <c r="B17" s="12" t="s">
        <v>111</v>
      </c>
      <c r="C17" s="59">
        <v>42.798999999999999</v>
      </c>
      <c r="D17" s="59">
        <v>6790.5667469515001</v>
      </c>
      <c r="E17" s="59">
        <v>253.33555000000001</v>
      </c>
      <c r="F17" s="59">
        <v>2177.9548264109999</v>
      </c>
      <c r="G17" s="59">
        <v>19530.183809999999</v>
      </c>
      <c r="H17" s="59">
        <v>1413.2096200000001</v>
      </c>
      <c r="I17" s="59">
        <v>13551.80511999</v>
      </c>
      <c r="J17" s="59">
        <v>1391.03315</v>
      </c>
      <c r="K17" s="59">
        <v>18492.644849889999</v>
      </c>
      <c r="L17" s="59">
        <v>1748.21</v>
      </c>
      <c r="M17" s="59">
        <v>24367.1967</v>
      </c>
      <c r="N17" s="59">
        <v>3401.6219999999998</v>
      </c>
      <c r="O17" s="59">
        <v>7935.4</v>
      </c>
      <c r="P17" s="59">
        <v>3475.0902499499998</v>
      </c>
      <c r="Q17" s="59">
        <v>1201.346</v>
      </c>
      <c r="R17" s="59">
        <v>6107.3665199959996</v>
      </c>
      <c r="S17" s="59">
        <v>8363.9909900000002</v>
      </c>
      <c r="T17" s="129">
        <v>120243.75513318849</v>
      </c>
    </row>
    <row r="18" spans="1:20" ht="25.5" customHeight="1">
      <c r="B18" s="12" t="s">
        <v>112</v>
      </c>
      <c r="C18" s="59">
        <v>712.72625000000005</v>
      </c>
      <c r="D18" s="59">
        <v>13441.355420460801</v>
      </c>
      <c r="E18" s="59">
        <v>4686.9108500000002</v>
      </c>
      <c r="F18" s="59">
        <v>3763.753273539</v>
      </c>
      <c r="G18" s="59">
        <v>48112.70221491564</v>
      </c>
      <c r="H18" s="59">
        <v>12417.91015</v>
      </c>
      <c r="I18" s="59">
        <v>36664.817241245997</v>
      </c>
      <c r="J18" s="59">
        <v>8301.9554222288989</v>
      </c>
      <c r="K18" s="59">
        <v>32880.035969620782</v>
      </c>
      <c r="L18" s="59">
        <v>0</v>
      </c>
      <c r="M18" s="59">
        <v>16441.010792442699</v>
      </c>
      <c r="N18" s="59">
        <v>5785.79</v>
      </c>
      <c r="O18" s="59">
        <v>7571.83007</v>
      </c>
      <c r="P18" s="59">
        <v>12350.058005836499</v>
      </c>
      <c r="Q18" s="59">
        <v>3872.670000000001</v>
      </c>
      <c r="R18" s="59">
        <v>11316.342000000001</v>
      </c>
      <c r="S18" s="59">
        <v>16366.043999947</v>
      </c>
      <c r="T18" s="129">
        <v>234685.91166023735</v>
      </c>
    </row>
    <row r="19" spans="1:20" ht="13">
      <c r="A19" s="6"/>
      <c r="D19" s="59"/>
      <c r="E19" s="59"/>
      <c r="F19" s="59"/>
      <c r="G19" s="59"/>
      <c r="H19" s="59"/>
      <c r="I19" s="59"/>
      <c r="J19" s="59"/>
      <c r="K19" s="59"/>
      <c r="L19" s="59"/>
      <c r="M19" s="59"/>
      <c r="N19" s="59"/>
      <c r="O19" s="59"/>
      <c r="P19" s="59"/>
      <c r="Q19" s="59"/>
      <c r="R19" s="59"/>
      <c r="S19" s="59"/>
      <c r="T19" s="51"/>
    </row>
    <row r="20" spans="1:20" ht="13">
      <c r="A20" s="6" t="s">
        <v>113</v>
      </c>
      <c r="D20" s="61"/>
      <c r="E20" s="61"/>
      <c r="F20" s="61"/>
      <c r="G20" s="61"/>
      <c r="H20" s="61"/>
      <c r="I20" s="61"/>
      <c r="J20" s="61"/>
      <c r="K20" s="61"/>
      <c r="L20" s="61"/>
      <c r="M20" s="61"/>
      <c r="N20" s="61"/>
      <c r="O20" s="61"/>
      <c r="P20" s="61"/>
      <c r="Q20" s="61"/>
      <c r="R20" s="61"/>
      <c r="S20" s="61"/>
      <c r="T20" s="51"/>
    </row>
    <row r="21" spans="1:20" s="9" customFormat="1" ht="18" customHeight="1">
      <c r="B21" s="10" t="s">
        <v>104</v>
      </c>
      <c r="C21" s="58">
        <v>125.14442</v>
      </c>
      <c r="D21" s="58">
        <v>27907.958973937988</v>
      </c>
      <c r="E21" s="58">
        <v>2999.58122</v>
      </c>
      <c r="F21" s="58">
        <v>7384.0869535581005</v>
      </c>
      <c r="G21" s="58">
        <v>18449.992899778998</v>
      </c>
      <c r="H21" s="58">
        <v>1512.4337599999999</v>
      </c>
      <c r="I21" s="58">
        <v>6357.9772898743804</v>
      </c>
      <c r="J21" s="58">
        <v>3004.5608194968299</v>
      </c>
      <c r="K21" s="58">
        <v>9264.8981642137314</v>
      </c>
      <c r="L21" s="58">
        <v>796.28700000000003</v>
      </c>
      <c r="M21" s="58">
        <v>11984.731909988999</v>
      </c>
      <c r="N21" s="58">
        <v>2839.5679999999998</v>
      </c>
      <c r="O21" s="58">
        <v>2357.623</v>
      </c>
      <c r="P21" s="58">
        <v>4107.2335964039003</v>
      </c>
      <c r="Q21" s="58">
        <v>1034.0013900000001</v>
      </c>
      <c r="R21" s="58">
        <v>3939.4952799975999</v>
      </c>
      <c r="S21" s="58">
        <v>12917.089329960001</v>
      </c>
      <c r="T21" s="51">
        <v>116982.66400721054</v>
      </c>
    </row>
    <row r="22" spans="1:20">
      <c r="B22" s="2" t="s">
        <v>114</v>
      </c>
      <c r="C22" s="59">
        <v>94.8</v>
      </c>
      <c r="D22" s="59">
        <v>7267.8802305994996</v>
      </c>
      <c r="E22" s="59">
        <v>1372.5519099999999</v>
      </c>
      <c r="F22" s="59">
        <v>4722.3793000000014</v>
      </c>
      <c r="G22" s="59">
        <v>10763.731299999999</v>
      </c>
      <c r="H22" s="59">
        <v>874.82120999999995</v>
      </c>
      <c r="I22" s="59">
        <v>1914.4339999900001</v>
      </c>
      <c r="J22" s="59">
        <v>929.17305999899997</v>
      </c>
      <c r="K22" s="59">
        <v>6504.9077142547421</v>
      </c>
      <c r="L22" s="59">
        <v>581.91300000000001</v>
      </c>
      <c r="M22" s="59">
        <v>7158.6810499999992</v>
      </c>
      <c r="N22" s="59">
        <v>1266.6389999999999</v>
      </c>
      <c r="O22" s="59">
        <v>1366.1610000000001</v>
      </c>
      <c r="P22" s="59">
        <v>2360.3634499807999</v>
      </c>
      <c r="Q22" s="59">
        <v>257.68700000000001</v>
      </c>
      <c r="R22" s="59">
        <v>1070.427779999</v>
      </c>
      <c r="S22" s="59">
        <v>4829.1704999600006</v>
      </c>
      <c r="T22" s="122">
        <v>53335.72150478304</v>
      </c>
    </row>
    <row r="23" spans="1:20">
      <c r="B23" s="2" t="s">
        <v>115</v>
      </c>
      <c r="C23" s="59">
        <v>6.5609099999999998</v>
      </c>
      <c r="D23" s="59">
        <v>18383.408230429872</v>
      </c>
      <c r="E23" s="59">
        <v>1507.90284</v>
      </c>
      <c r="F23" s="59">
        <v>1748.3327099999999</v>
      </c>
      <c r="G23" s="59">
        <v>6188.9617897999997</v>
      </c>
      <c r="H23" s="59">
        <v>0</v>
      </c>
      <c r="I23" s="59">
        <v>912.60963000000004</v>
      </c>
      <c r="J23" s="59">
        <v>319.24639999982998</v>
      </c>
      <c r="K23" s="59">
        <v>1711.55048999</v>
      </c>
      <c r="L23" s="59">
        <v>79.775000000000006</v>
      </c>
      <c r="M23" s="59">
        <v>3904.7430999889998</v>
      </c>
      <c r="N23" s="59">
        <v>1295.0899999999999</v>
      </c>
      <c r="O23" s="59">
        <v>832.95100000000002</v>
      </c>
      <c r="P23" s="59">
        <v>1093.63372</v>
      </c>
      <c r="Q23" s="59">
        <v>5.9664400000000004</v>
      </c>
      <c r="R23" s="59">
        <v>2606.777</v>
      </c>
      <c r="S23" s="59">
        <v>5831.1218000000008</v>
      </c>
      <c r="T23" s="122">
        <v>46428.631060208696</v>
      </c>
    </row>
    <row r="24" spans="1:20">
      <c r="B24" s="2" t="s">
        <v>116</v>
      </c>
      <c r="C24" s="59">
        <v>23.78351</v>
      </c>
      <c r="D24" s="59">
        <v>2256.6705129086199</v>
      </c>
      <c r="E24" s="59">
        <v>119.12647</v>
      </c>
      <c r="F24" s="59">
        <v>913.37494355809974</v>
      </c>
      <c r="G24" s="59">
        <v>1497.299809979</v>
      </c>
      <c r="H24" s="59">
        <v>637.61255000000006</v>
      </c>
      <c r="I24" s="59">
        <v>3530.9336598843802</v>
      </c>
      <c r="J24" s="59">
        <v>1756.1413594979999</v>
      </c>
      <c r="K24" s="59">
        <v>1048.43995996899</v>
      </c>
      <c r="L24" s="59">
        <v>134.59899999999999</v>
      </c>
      <c r="M24" s="59">
        <v>921.30776000000003</v>
      </c>
      <c r="N24" s="59">
        <v>277.839</v>
      </c>
      <c r="O24" s="59">
        <v>158.511</v>
      </c>
      <c r="P24" s="59">
        <v>653.23642642309994</v>
      </c>
      <c r="Q24" s="59">
        <v>770.34795000000008</v>
      </c>
      <c r="R24" s="59">
        <v>262.29049999860001</v>
      </c>
      <c r="S24" s="59">
        <v>2256.7970300000002</v>
      </c>
      <c r="T24" s="122">
        <v>17218.31144221879</v>
      </c>
    </row>
    <row r="25" spans="1:20" ht="13">
      <c r="A25" s="6"/>
      <c r="D25" s="62"/>
      <c r="E25" s="62"/>
      <c r="F25" s="62"/>
      <c r="G25" s="62"/>
      <c r="H25" s="62"/>
      <c r="I25" s="62"/>
      <c r="J25" s="62"/>
      <c r="K25" s="62"/>
      <c r="L25" s="62"/>
      <c r="M25" s="62"/>
      <c r="N25" s="62"/>
      <c r="O25" s="62"/>
      <c r="P25" s="62"/>
      <c r="Q25" s="62"/>
      <c r="R25" s="62"/>
      <c r="S25" s="62"/>
      <c r="T25" s="122"/>
    </row>
    <row r="26" spans="1:20" ht="13">
      <c r="A26" s="6" t="s">
        <v>117</v>
      </c>
      <c r="B26" s="11"/>
      <c r="C26" s="58">
        <v>2214.9030000000002</v>
      </c>
      <c r="D26" s="58">
        <v>106957.81112755254</v>
      </c>
      <c r="E26" s="58">
        <v>20248.834930000001</v>
      </c>
      <c r="F26" s="58">
        <v>37284.388429848099</v>
      </c>
      <c r="G26" s="58">
        <v>138664.29727468465</v>
      </c>
      <c r="H26" s="58">
        <v>25766.113570000001</v>
      </c>
      <c r="I26" s="58">
        <v>102537.51861965338</v>
      </c>
      <c r="J26" s="58">
        <v>23581.20108003373</v>
      </c>
      <c r="K26" s="58">
        <v>97184.072739191528</v>
      </c>
      <c r="L26" s="58">
        <v>7425.5680000000002</v>
      </c>
      <c r="M26" s="58">
        <v>73523.391812431699</v>
      </c>
      <c r="N26" s="58">
        <v>16600.393</v>
      </c>
      <c r="O26" s="58">
        <v>21893.548069999997</v>
      </c>
      <c r="P26" s="58">
        <v>31859.289022190398</v>
      </c>
      <c r="Q26" s="58">
        <v>8362.5203900000015</v>
      </c>
      <c r="R26" s="58">
        <v>27994.558799993596</v>
      </c>
      <c r="S26" s="58">
        <v>60396.086339907</v>
      </c>
      <c r="T26" s="51">
        <v>802494.49620548671</v>
      </c>
    </row>
    <row r="27" spans="1:20" ht="13">
      <c r="A27" s="6"/>
      <c r="B27" s="11"/>
      <c r="C27" s="11"/>
      <c r="D27" s="11"/>
      <c r="E27" s="11"/>
      <c r="F27" s="11"/>
      <c r="G27" s="11"/>
      <c r="H27" s="11"/>
      <c r="I27" s="11"/>
      <c r="J27" s="11"/>
      <c r="K27" s="11"/>
      <c r="L27" s="11"/>
      <c r="M27" s="11"/>
      <c r="N27" s="11"/>
      <c r="O27" s="11"/>
      <c r="P27" s="11"/>
      <c r="Q27" s="11"/>
      <c r="R27" s="11"/>
      <c r="S27" s="11"/>
      <c r="T27" s="11"/>
    </row>
    <row r="29" spans="1:20">
      <c r="A29" s="4" t="s">
        <v>118</v>
      </c>
    </row>
    <row r="30" spans="1:20">
      <c r="A30" s="4"/>
      <c r="B30" s="4"/>
      <c r="C30" s="4"/>
    </row>
    <row r="31" spans="1:20">
      <c r="A31" s="138"/>
    </row>
    <row r="33" spans="1:5">
      <c r="A33" s="4" t="s">
        <v>119</v>
      </c>
      <c r="E33" s="33"/>
    </row>
    <row r="34" spans="1:5">
      <c r="A34" s="4" t="s">
        <v>4</v>
      </c>
    </row>
    <row r="35" spans="1:5">
      <c r="A35" s="4" t="s">
        <v>184</v>
      </c>
    </row>
  </sheetData>
  <hyperlinks>
    <hyperlink ref="J1" location="Contenu!A1" display="retour" xr:uid="{00000000-0004-0000-0500-000000000000}"/>
  </hyperlinks>
  <pageMargins left="0.78740157499999996" right="0.78740157499999996" top="0.984251969" bottom="0.984251969" header="0.4921259845" footer="0.4921259845"/>
  <pageSetup paperSize="9" scale="51" orientation="landscape"/>
  <colBreaks count="1" manualBreakCount="1">
    <brk id="6"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T35"/>
  <sheetViews>
    <sheetView zoomScale="68" zoomScaleNormal="68" workbookViewId="0">
      <selection activeCell="F57" sqref="F57"/>
    </sheetView>
  </sheetViews>
  <sheetFormatPr baseColWidth="10" defaultColWidth="11.453125" defaultRowHeight="12.5"/>
  <cols>
    <col min="1" max="1" width="2.26953125" style="2" customWidth="1"/>
    <col min="2" max="2" width="50.7265625" style="2" customWidth="1"/>
    <col min="3" max="20" width="15.7265625" style="2" customWidth="1"/>
    <col min="21" max="21" width="11.453125" style="2" customWidth="1"/>
    <col min="22" max="16384" width="11.453125" style="2"/>
  </cols>
  <sheetData>
    <row r="1" spans="1:20" ht="13">
      <c r="A1" s="6" t="s">
        <v>185</v>
      </c>
      <c r="E1" s="26"/>
      <c r="J1" s="26" t="s">
        <v>5</v>
      </c>
    </row>
    <row r="3" spans="1:20">
      <c r="B3" s="47" t="s">
        <v>120</v>
      </c>
      <c r="C3" s="47"/>
    </row>
    <row r="4" spans="1:20" ht="13">
      <c r="A4" s="7"/>
      <c r="B4" s="8"/>
      <c r="C4" s="8" t="s">
        <v>86</v>
      </c>
      <c r="D4" s="56" t="s">
        <v>87</v>
      </c>
      <c r="E4" s="56" t="s">
        <v>88</v>
      </c>
      <c r="F4" s="57" t="s">
        <v>89</v>
      </c>
      <c r="G4" s="57" t="s">
        <v>90</v>
      </c>
      <c r="H4" s="56" t="s">
        <v>199</v>
      </c>
      <c r="I4" s="56" t="s">
        <v>92</v>
      </c>
      <c r="J4" s="56" t="s">
        <v>93</v>
      </c>
      <c r="K4" s="56" t="s">
        <v>94</v>
      </c>
      <c r="L4" s="56" t="s">
        <v>95</v>
      </c>
      <c r="M4" s="56" t="s">
        <v>96</v>
      </c>
      <c r="N4" s="56" t="s">
        <v>97</v>
      </c>
      <c r="O4" s="56" t="s">
        <v>98</v>
      </c>
      <c r="P4" s="56" t="s">
        <v>99</v>
      </c>
      <c r="Q4" s="56" t="s">
        <v>100</v>
      </c>
      <c r="R4" s="56" t="s">
        <v>101</v>
      </c>
      <c r="S4" s="56" t="s">
        <v>102</v>
      </c>
      <c r="T4" s="50" t="s">
        <v>103</v>
      </c>
    </row>
    <row r="5" spans="1:20">
      <c r="D5" s="55"/>
      <c r="E5" s="55"/>
      <c r="F5" s="55"/>
      <c r="G5" s="55"/>
      <c r="H5" s="55"/>
      <c r="I5" s="55"/>
      <c r="J5" s="55"/>
      <c r="K5" s="55"/>
      <c r="L5" s="55"/>
      <c r="M5" s="55"/>
      <c r="N5" s="55"/>
      <c r="O5" s="55"/>
      <c r="P5" s="55"/>
      <c r="Q5" s="55"/>
      <c r="R5" s="55"/>
      <c r="S5" s="55"/>
      <c r="T5" s="32"/>
    </row>
    <row r="6" spans="1:20" ht="13">
      <c r="A6" s="6" t="s">
        <v>48</v>
      </c>
      <c r="D6" s="55"/>
      <c r="E6" s="55"/>
      <c r="F6" s="55"/>
      <c r="G6" s="55"/>
      <c r="H6" s="55"/>
      <c r="I6" s="55"/>
      <c r="J6" s="55"/>
      <c r="K6" s="55"/>
      <c r="L6" s="55"/>
      <c r="M6" s="55"/>
      <c r="N6" s="55"/>
      <c r="O6" s="55"/>
      <c r="P6" s="55"/>
      <c r="Q6" s="55"/>
      <c r="R6" s="55"/>
      <c r="S6" s="55"/>
      <c r="T6" s="32"/>
    </row>
    <row r="7" spans="1:20" s="9" customFormat="1" ht="18" customHeight="1">
      <c r="B7" s="10" t="s">
        <v>104</v>
      </c>
      <c r="C7" s="58">
        <v>0</v>
      </c>
      <c r="D7" s="58">
        <v>2.8941263108037178</v>
      </c>
      <c r="E7" s="58">
        <v>2.5239390896649478</v>
      </c>
      <c r="F7" s="58">
        <v>2.5581457821001621</v>
      </c>
      <c r="G7" s="58">
        <v>2.554530524164484</v>
      </c>
      <c r="H7" s="58">
        <v>0.1570674983250879</v>
      </c>
      <c r="I7" s="58">
        <v>1.4778970569866545</v>
      </c>
      <c r="J7" s="58">
        <v>0.65101955357135866</v>
      </c>
      <c r="K7" s="58">
        <v>1.5392933099167467</v>
      </c>
      <c r="L7" s="58">
        <v>0.68777230240164799</v>
      </c>
      <c r="M7" s="58">
        <v>3.3839068066216758</v>
      </c>
      <c r="N7" s="58">
        <v>2.5240486776427522</v>
      </c>
      <c r="O7" s="58">
        <v>1.0180716222302109</v>
      </c>
      <c r="P7" s="58">
        <v>2.7595922162218858</v>
      </c>
      <c r="Q7" s="58">
        <v>1.6758105626574142</v>
      </c>
      <c r="R7" s="58">
        <v>0.83253678568441425</v>
      </c>
      <c r="S7" s="58">
        <v>3.2315537947537241</v>
      </c>
      <c r="T7" s="51">
        <v>2.2047453492734963</v>
      </c>
    </row>
    <row r="8" spans="1:20">
      <c r="B8" s="2" t="s">
        <v>105</v>
      </c>
      <c r="C8" s="59">
        <v>0</v>
      </c>
      <c r="D8" s="59">
        <v>3.7612961200209774E-3</v>
      </c>
      <c r="E8" s="59">
        <v>9.8801240017812719E-3</v>
      </c>
      <c r="F8" s="59">
        <v>0.50461388244035765</v>
      </c>
      <c r="G8" s="59">
        <v>0</v>
      </c>
      <c r="H8" s="59">
        <v>0</v>
      </c>
      <c r="I8" s="59">
        <v>0</v>
      </c>
      <c r="J8" s="59">
        <v>0</v>
      </c>
      <c r="K8" s="59">
        <v>0</v>
      </c>
      <c r="L8" s="59">
        <v>0</v>
      </c>
      <c r="M8" s="59">
        <v>0</v>
      </c>
      <c r="N8" s="59">
        <v>0</v>
      </c>
      <c r="O8" s="59">
        <v>6.8513335307921155E-2</v>
      </c>
      <c r="P8" s="59">
        <v>0</v>
      </c>
      <c r="Q8" s="59">
        <v>0.20428051835219499</v>
      </c>
      <c r="R8" s="59">
        <v>0</v>
      </c>
      <c r="S8" s="59">
        <v>9.2469220084378731E-2</v>
      </c>
      <c r="T8" s="52">
        <v>3.5152465385602641E-2</v>
      </c>
    </row>
    <row r="9" spans="1:20">
      <c r="B9" s="33" t="s">
        <v>106</v>
      </c>
      <c r="C9" s="59">
        <v>0</v>
      </c>
      <c r="D9" s="59">
        <v>2.2694505980542719</v>
      </c>
      <c r="E9" s="59">
        <v>0.94473924381979235</v>
      </c>
      <c r="F9" s="59">
        <v>0.96284719990903322</v>
      </c>
      <c r="G9" s="59">
        <v>1.0881788749204417</v>
      </c>
      <c r="H9" s="59">
        <v>0</v>
      </c>
      <c r="I9" s="59">
        <v>0.56930086455994378</v>
      </c>
      <c r="J9" s="59">
        <v>0.28849081846217262</v>
      </c>
      <c r="K9" s="59">
        <v>0.83919975465393815</v>
      </c>
      <c r="L9" s="59">
        <v>0.26260617369607281</v>
      </c>
      <c r="M9" s="59">
        <v>1.3847716419250524</v>
      </c>
      <c r="N9" s="59">
        <v>2.5240486776427522</v>
      </c>
      <c r="O9" s="59">
        <v>0.11418889217986859</v>
      </c>
      <c r="P9" s="59">
        <v>1.9739018330320657</v>
      </c>
      <c r="Q9" s="59">
        <v>0.8512469528340364</v>
      </c>
      <c r="R9" s="59">
        <v>0.83253678568441425</v>
      </c>
      <c r="S9" s="59">
        <v>1.4893204253959367</v>
      </c>
      <c r="T9" s="52">
        <v>1.1549178091703445</v>
      </c>
    </row>
    <row r="10" spans="1:20">
      <c r="B10" s="33" t="s">
        <v>51</v>
      </c>
      <c r="C10" s="59">
        <v>0</v>
      </c>
      <c r="D10" s="59">
        <v>0.36619648987852516</v>
      </c>
      <c r="E10" s="59">
        <v>0.19030527007214826</v>
      </c>
      <c r="F10" s="59">
        <v>0.50765429706894383</v>
      </c>
      <c r="G10" s="59">
        <v>0</v>
      </c>
      <c r="H10" s="59">
        <v>0</v>
      </c>
      <c r="I10" s="59">
        <v>0.38616428925666024</v>
      </c>
      <c r="J10" s="59">
        <v>0.251215490669635</v>
      </c>
      <c r="K10" s="59">
        <v>0.23982435950742897</v>
      </c>
      <c r="L10" s="59">
        <v>0</v>
      </c>
      <c r="M10" s="59">
        <v>1.1400515799629802</v>
      </c>
      <c r="N10" s="59">
        <v>0</v>
      </c>
      <c r="O10" s="59">
        <v>0</v>
      </c>
      <c r="P10" s="59">
        <v>0.39079952447551491</v>
      </c>
      <c r="Q10" s="59">
        <v>0.62028309147118266</v>
      </c>
      <c r="R10" s="59">
        <v>0</v>
      </c>
      <c r="S10" s="59">
        <v>0</v>
      </c>
      <c r="T10" s="52">
        <v>0.28939039345054168</v>
      </c>
    </row>
    <row r="11" spans="1:20">
      <c r="B11" s="2" t="s">
        <v>107</v>
      </c>
      <c r="C11" s="59">
        <v>0</v>
      </c>
      <c r="D11" s="59">
        <v>0.24898996734764139</v>
      </c>
      <c r="E11" s="59">
        <v>0.70780087099065492</v>
      </c>
      <c r="F11" s="59">
        <v>0.36785809228991229</v>
      </c>
      <c r="G11" s="59">
        <v>1.4663516492440423</v>
      </c>
      <c r="H11" s="59">
        <v>0.1570674983250879</v>
      </c>
      <c r="I11" s="59">
        <v>0.27555114829338662</v>
      </c>
      <c r="J11" s="59">
        <v>0.11131324443955105</v>
      </c>
      <c r="K11" s="59">
        <v>0.46026919575537967</v>
      </c>
      <c r="L11" s="59">
        <v>0.42516612870557513</v>
      </c>
      <c r="M11" s="59">
        <v>0.85908358473364299</v>
      </c>
      <c r="N11" s="59">
        <v>0</v>
      </c>
      <c r="O11" s="59">
        <v>0.83536939474242111</v>
      </c>
      <c r="P11" s="59">
        <v>0.39489085871430513</v>
      </c>
      <c r="Q11" s="59">
        <v>0</v>
      </c>
      <c r="R11" s="59">
        <v>0</v>
      </c>
      <c r="S11" s="59">
        <v>1.566033674230052</v>
      </c>
      <c r="T11" s="52">
        <v>0.6597414977950905</v>
      </c>
    </row>
    <row r="12" spans="1:20">
      <c r="B12" s="2" t="s">
        <v>108</v>
      </c>
      <c r="C12" s="59">
        <v>0</v>
      </c>
      <c r="D12" s="59">
        <v>5.7279594032583949E-3</v>
      </c>
      <c r="E12" s="59">
        <v>0.67121358078057081</v>
      </c>
      <c r="F12" s="59">
        <v>0.21517231039191506</v>
      </c>
      <c r="G12" s="59">
        <v>0</v>
      </c>
      <c r="H12" s="59">
        <v>0</v>
      </c>
      <c r="I12" s="59">
        <v>0.24688075487666383</v>
      </c>
      <c r="J12" s="59">
        <v>0</v>
      </c>
      <c r="K12" s="59">
        <v>0</v>
      </c>
      <c r="L12" s="59">
        <v>0</v>
      </c>
      <c r="M12" s="59">
        <v>0</v>
      </c>
      <c r="N12" s="59">
        <v>0</v>
      </c>
      <c r="O12" s="59">
        <v>0</v>
      </c>
      <c r="P12" s="59">
        <v>0</v>
      </c>
      <c r="Q12" s="59">
        <v>0</v>
      </c>
      <c r="R12" s="59">
        <v>0</v>
      </c>
      <c r="S12" s="59">
        <v>8.3730475043356706E-2</v>
      </c>
      <c r="T12" s="52">
        <v>6.5543183471917232E-2</v>
      </c>
    </row>
    <row r="13" spans="1:20" ht="13">
      <c r="A13" s="6"/>
      <c r="C13" s="60"/>
      <c r="D13" s="60"/>
      <c r="E13" s="60"/>
      <c r="F13" s="60"/>
      <c r="G13" s="60"/>
      <c r="H13" s="60"/>
      <c r="I13" s="60"/>
      <c r="J13" s="60"/>
      <c r="K13" s="60"/>
      <c r="L13" s="60"/>
      <c r="M13" s="60"/>
      <c r="N13" s="60"/>
      <c r="O13" s="60"/>
      <c r="P13" s="60"/>
      <c r="Q13" s="60"/>
      <c r="R13" s="60"/>
      <c r="S13" s="60"/>
      <c r="T13" s="51"/>
    </row>
    <row r="14" spans="1:20" ht="13">
      <c r="A14" s="6" t="s">
        <v>109</v>
      </c>
      <c r="C14" s="61"/>
      <c r="D14" s="61"/>
      <c r="E14" s="61"/>
      <c r="F14" s="61"/>
      <c r="G14" s="61"/>
      <c r="H14" s="61"/>
      <c r="I14" s="61"/>
      <c r="J14" s="61"/>
      <c r="K14" s="61"/>
      <c r="L14" s="61"/>
      <c r="M14" s="61"/>
      <c r="N14" s="61"/>
      <c r="O14" s="61"/>
      <c r="P14" s="61"/>
      <c r="Q14" s="61"/>
      <c r="R14" s="61"/>
      <c r="S14" s="61"/>
      <c r="T14" s="51"/>
    </row>
    <row r="15" spans="1:20" s="9" customFormat="1" ht="18" customHeight="1">
      <c r="B15" s="10" t="s">
        <v>104</v>
      </c>
      <c r="C15" s="58">
        <v>94.349891620535971</v>
      </c>
      <c r="D15" s="58">
        <v>71.01338107016133</v>
      </c>
      <c r="E15" s="58">
        <v>82.662461854539899</v>
      </c>
      <c r="F15" s="58">
        <v>77.637085346736711</v>
      </c>
      <c r="G15" s="58">
        <v>84.139958783901022</v>
      </c>
      <c r="H15" s="58">
        <v>93.973076514697667</v>
      </c>
      <c r="I15" s="58">
        <v>92.321467921350404</v>
      </c>
      <c r="J15" s="58">
        <v>86.607641236014956</v>
      </c>
      <c r="K15" s="58">
        <v>88.927356313754075</v>
      </c>
      <c r="L15" s="58">
        <v>88.588643993294511</v>
      </c>
      <c r="M15" s="58">
        <v>80.315523246110786</v>
      </c>
      <c r="N15" s="58">
        <v>80.370524962872878</v>
      </c>
      <c r="O15" s="58">
        <v>88.213354035858657</v>
      </c>
      <c r="P15" s="58">
        <v>84.348614769994413</v>
      </c>
      <c r="Q15" s="58">
        <v>85.959479496109182</v>
      </c>
      <c r="R15" s="58">
        <v>85.095102552576918</v>
      </c>
      <c r="S15" s="58">
        <v>75.381150913854242</v>
      </c>
      <c r="T15" s="51">
        <v>83.217875670515269</v>
      </c>
    </row>
    <row r="16" spans="1:20" ht="25.5" customHeight="1">
      <c r="B16" s="12" t="s">
        <v>110</v>
      </c>
      <c r="C16" s="59">
        <v>60.238905721830704</v>
      </c>
      <c r="D16" s="59">
        <v>52.097584314293989</v>
      </c>
      <c r="E16" s="59">
        <v>58.264779631941032</v>
      </c>
      <c r="F16" s="59">
        <v>61.700903072674386</v>
      </c>
      <c r="G16" s="59">
        <v>35.358197830019982</v>
      </c>
      <c r="H16" s="59">
        <v>40.293581031514485</v>
      </c>
      <c r="I16" s="59">
        <v>43.347567404500012</v>
      </c>
      <c r="J16" s="59">
        <v>45.502913197221467</v>
      </c>
      <c r="K16" s="59">
        <v>36.066142154333832</v>
      </c>
      <c r="L16" s="59">
        <v>65.045529177027262</v>
      </c>
      <c r="M16" s="59">
        <v>24.811816892968029</v>
      </c>
      <c r="N16" s="59">
        <v>25.025979806622651</v>
      </c>
      <c r="O16" s="59">
        <v>17.383217136992819</v>
      </c>
      <c r="P16" s="59">
        <v>34.676607824817189</v>
      </c>
      <c r="Q16" s="59">
        <v>25.283800832681731</v>
      </c>
      <c r="R16" s="59">
        <v>22.855477186521917</v>
      </c>
      <c r="S16" s="59">
        <v>34.434731222407258</v>
      </c>
      <c r="T16" s="53">
        <v>38.989576476978804</v>
      </c>
    </row>
    <row r="17" spans="1:20" ht="25.5" customHeight="1">
      <c r="B17" s="12" t="s">
        <v>111</v>
      </c>
      <c r="C17" s="59">
        <v>1.9323193837382493</v>
      </c>
      <c r="D17" s="59">
        <v>6.3488273323520144</v>
      </c>
      <c r="E17" s="59">
        <v>1.2511117349505698</v>
      </c>
      <c r="F17" s="59">
        <v>5.8414658738707734</v>
      </c>
      <c r="G17" s="59">
        <v>14.084507832114864</v>
      </c>
      <c r="H17" s="59">
        <v>5.484760502047263</v>
      </c>
      <c r="I17" s="59">
        <v>13.216435605642326</v>
      </c>
      <c r="J17" s="59">
        <v>5.8989071221558413</v>
      </c>
      <c r="K17" s="59">
        <v>19.028472802861295</v>
      </c>
      <c r="L17" s="59">
        <v>23.543114816267256</v>
      </c>
      <c r="M17" s="59">
        <v>33.142100900573354</v>
      </c>
      <c r="N17" s="59">
        <v>20.491213671869094</v>
      </c>
      <c r="O17" s="59">
        <v>36.245381400165172</v>
      </c>
      <c r="P17" s="59">
        <v>10.907620215660039</v>
      </c>
      <c r="Q17" s="59">
        <v>14.365836422193762</v>
      </c>
      <c r="R17" s="59">
        <v>21.816262808890549</v>
      </c>
      <c r="S17" s="59">
        <v>13.848564529376556</v>
      </c>
      <c r="T17" s="53">
        <v>14.983748262667074</v>
      </c>
    </row>
    <row r="18" spans="1:20" ht="25.5" customHeight="1">
      <c r="B18" s="12" t="s">
        <v>112</v>
      </c>
      <c r="C18" s="59">
        <v>32.17866651496702</v>
      </c>
      <c r="D18" s="59">
        <v>12.566969423515326</v>
      </c>
      <c r="E18" s="59">
        <v>23.146570487648297</v>
      </c>
      <c r="F18" s="59">
        <v>10.094716400191558</v>
      </c>
      <c r="G18" s="59">
        <v>34.697253121766167</v>
      </c>
      <c r="H18" s="59">
        <v>48.194734981135916</v>
      </c>
      <c r="I18" s="59">
        <v>35.757464911208068</v>
      </c>
      <c r="J18" s="59">
        <v>35.205820916637656</v>
      </c>
      <c r="K18" s="59">
        <v>33.832741356558948</v>
      </c>
      <c r="L18" s="59">
        <v>0</v>
      </c>
      <c r="M18" s="59">
        <v>22.36160545256941</v>
      </c>
      <c r="N18" s="59">
        <v>34.853331484381123</v>
      </c>
      <c r="O18" s="59">
        <v>34.584755498700673</v>
      </c>
      <c r="P18" s="59">
        <v>38.764386729517177</v>
      </c>
      <c r="Q18" s="59">
        <v>46.309842241233689</v>
      </c>
      <c r="R18" s="59">
        <v>40.423362557164459</v>
      </c>
      <c r="S18" s="59">
        <v>27.097855162070427</v>
      </c>
      <c r="T18" s="53">
        <v>29.244550930869401</v>
      </c>
    </row>
    <row r="19" spans="1:20" ht="13">
      <c r="A19" s="6"/>
      <c r="C19" s="59"/>
      <c r="D19" s="59"/>
      <c r="E19" s="59"/>
      <c r="F19" s="59"/>
      <c r="G19" s="59"/>
      <c r="H19" s="59"/>
      <c r="I19" s="59"/>
      <c r="J19" s="59"/>
      <c r="K19" s="59"/>
      <c r="L19" s="59"/>
      <c r="M19" s="59"/>
      <c r="N19" s="59"/>
      <c r="O19" s="59"/>
      <c r="P19" s="59"/>
      <c r="Q19" s="59"/>
      <c r="R19" s="59"/>
      <c r="S19" s="59"/>
      <c r="T19" s="51"/>
    </row>
    <row r="20" spans="1:20" ht="13">
      <c r="A20" s="6" t="s">
        <v>113</v>
      </c>
      <c r="C20" s="61"/>
      <c r="D20" s="61"/>
      <c r="E20" s="61"/>
      <c r="F20" s="61"/>
      <c r="G20" s="61"/>
      <c r="H20" s="61"/>
      <c r="I20" s="61"/>
      <c r="J20" s="61"/>
      <c r="K20" s="61"/>
      <c r="L20" s="61"/>
      <c r="M20" s="61"/>
      <c r="N20" s="61"/>
      <c r="O20" s="61"/>
      <c r="P20" s="61"/>
      <c r="Q20" s="61"/>
      <c r="R20" s="61"/>
      <c r="S20" s="61"/>
      <c r="T20" s="51"/>
    </row>
    <row r="21" spans="1:20" s="9" customFormat="1" ht="18" customHeight="1">
      <c r="B21" s="10" t="s">
        <v>104</v>
      </c>
      <c r="C21" s="58">
        <v>5.6501083794640206</v>
      </c>
      <c r="D21" s="58">
        <v>26.09249261903495</v>
      </c>
      <c r="E21" s="58">
        <v>14.813599055795155</v>
      </c>
      <c r="F21" s="58">
        <v>19.80476887116312</v>
      </c>
      <c r="G21" s="58">
        <v>13.305510691934495</v>
      </c>
      <c r="H21" s="58">
        <v>5.8698559869772389</v>
      </c>
      <c r="I21" s="58">
        <v>6.2006350216629347</v>
      </c>
      <c r="J21" s="58">
        <v>12.741339210413672</v>
      </c>
      <c r="K21" s="58">
        <v>9.5333503763291727</v>
      </c>
      <c r="L21" s="58">
        <v>10.723583704303833</v>
      </c>
      <c r="M21" s="58">
        <v>16.300569947267533</v>
      </c>
      <c r="N21" s="58">
        <v>17.10542635948438</v>
      </c>
      <c r="O21" s="58">
        <v>10.768574341911133</v>
      </c>
      <c r="P21" s="58">
        <v>12.891793013783703</v>
      </c>
      <c r="Q21" s="58">
        <v>12.364709941233398</v>
      </c>
      <c r="R21" s="58">
        <v>14.072360661738669</v>
      </c>
      <c r="S21" s="58">
        <v>21.387295291392043</v>
      </c>
      <c r="T21" s="51">
        <v>14.577378980211217</v>
      </c>
    </row>
    <row r="22" spans="1:20">
      <c r="B22" s="2" t="s">
        <v>114</v>
      </c>
      <c r="C22" s="59">
        <v>4.2800971419515879</v>
      </c>
      <c r="D22" s="59">
        <v>6.7950906567564182</v>
      </c>
      <c r="E22" s="59">
        <v>6.7784241154856399</v>
      </c>
      <c r="F22" s="59">
        <v>12.665835484697102</v>
      </c>
      <c r="G22" s="59">
        <v>7.7624388624548191</v>
      </c>
      <c r="H22" s="59">
        <v>3.3952392844319821</v>
      </c>
      <c r="I22" s="59">
        <v>1.8670570789715408</v>
      </c>
      <c r="J22" s="59">
        <v>3.9403126958861034</v>
      </c>
      <c r="K22" s="59">
        <v>6.6933886704991954</v>
      </c>
      <c r="L22" s="59">
        <v>7.8366126335386062</v>
      </c>
      <c r="M22" s="59">
        <v>9.7366033768719227</v>
      </c>
      <c r="N22" s="59">
        <v>7.6301747795970849</v>
      </c>
      <c r="O22" s="59">
        <v>6.2400164451736595</v>
      </c>
      <c r="P22" s="59">
        <v>7.4087135100120314</v>
      </c>
      <c r="Q22" s="59">
        <v>3.0814513804731063</v>
      </c>
      <c r="R22" s="59">
        <v>3.8236994111843079</v>
      </c>
      <c r="S22" s="59">
        <v>7.9958334928882682</v>
      </c>
      <c r="T22" s="52">
        <v>6.6462414081312149</v>
      </c>
    </row>
    <row r="23" spans="1:20">
      <c r="B23" s="2" t="s">
        <v>115</v>
      </c>
      <c r="C23" s="59">
        <v>0.29621658375107168</v>
      </c>
      <c r="D23" s="59">
        <v>17.187532202306137</v>
      </c>
      <c r="E23" s="59">
        <v>7.4468622279395502</v>
      </c>
      <c r="F23" s="59">
        <v>4.6891816752997038</v>
      </c>
      <c r="G23" s="59">
        <v>4.4632698621333526</v>
      </c>
      <c r="H23" s="59">
        <v>0</v>
      </c>
      <c r="I23" s="59">
        <v>0.89002507792799268</v>
      </c>
      <c r="J23" s="59">
        <v>1.3538173857909925</v>
      </c>
      <c r="K23" s="59">
        <v>1.7611429957079594</v>
      </c>
      <c r="L23" s="59">
        <v>1.0743285900822672</v>
      </c>
      <c r="M23" s="59">
        <v>5.3108854253494417</v>
      </c>
      <c r="N23" s="59">
        <v>7.801562288314499</v>
      </c>
      <c r="O23" s="59">
        <v>3.8045500772045493</v>
      </c>
      <c r="P23" s="59">
        <v>3.4326997041216778</v>
      </c>
      <c r="Q23" s="59">
        <v>7.134738956373414E-2</v>
      </c>
      <c r="R23" s="59">
        <v>9.3117273918265724</v>
      </c>
      <c r="S23" s="59">
        <v>9.6548007551063115</v>
      </c>
      <c r="T23" s="52">
        <v>5.7855388765582489</v>
      </c>
    </row>
    <row r="24" spans="1:20">
      <c r="B24" s="2" t="s">
        <v>116</v>
      </c>
      <c r="C24" s="59">
        <v>1.073794653761361</v>
      </c>
      <c r="D24" s="59">
        <v>2.1098697599723946</v>
      </c>
      <c r="E24" s="59">
        <v>0.58831271236996541</v>
      </c>
      <c r="F24" s="59">
        <v>2.4497517111663161</v>
      </c>
      <c r="G24" s="59">
        <v>1.0798019673463242</v>
      </c>
      <c r="H24" s="59">
        <v>2.4746167025452568</v>
      </c>
      <c r="I24" s="59">
        <v>3.4435528647634017</v>
      </c>
      <c r="J24" s="59">
        <v>7.447209128736576</v>
      </c>
      <c r="K24" s="59">
        <v>1.0788187101220184</v>
      </c>
      <c r="L24" s="59">
        <v>1.8126424806829591</v>
      </c>
      <c r="M24" s="59">
        <v>1.2530811450461685</v>
      </c>
      <c r="N24" s="59">
        <v>1.6736892915727959</v>
      </c>
      <c r="O24" s="59">
        <v>0.72400781953292603</v>
      </c>
      <c r="P24" s="59">
        <v>2.0503797996499937</v>
      </c>
      <c r="Q24" s="59">
        <v>9.211911171196558</v>
      </c>
      <c r="R24" s="59">
        <v>0.93693385872778956</v>
      </c>
      <c r="S24" s="59">
        <v>3.736661043397461</v>
      </c>
      <c r="T24" s="52">
        <v>2.1455986955217532</v>
      </c>
    </row>
    <row r="25" spans="1:20" ht="13">
      <c r="A25" s="6"/>
      <c r="C25" s="62"/>
      <c r="D25" s="62"/>
      <c r="E25" s="62"/>
      <c r="F25" s="62"/>
      <c r="G25" s="62"/>
      <c r="H25" s="62"/>
      <c r="I25" s="62"/>
      <c r="J25" s="62"/>
      <c r="K25" s="62"/>
      <c r="L25" s="62"/>
      <c r="M25" s="62"/>
      <c r="N25" s="62"/>
      <c r="O25" s="62"/>
      <c r="P25" s="62"/>
      <c r="Q25" s="62"/>
      <c r="R25" s="62"/>
      <c r="S25" s="62"/>
      <c r="T25" s="52"/>
    </row>
    <row r="26" spans="1:20" ht="13">
      <c r="A26" s="6" t="s">
        <v>117</v>
      </c>
      <c r="B26" s="11"/>
      <c r="C26" s="58">
        <v>99.999999999999986</v>
      </c>
      <c r="D26" s="58">
        <v>100</v>
      </c>
      <c r="E26" s="58">
        <v>100</v>
      </c>
      <c r="F26" s="58">
        <v>99.999999999999986</v>
      </c>
      <c r="G26" s="58">
        <v>100</v>
      </c>
      <c r="H26" s="58">
        <v>100</v>
      </c>
      <c r="I26" s="58">
        <v>99.999999999999986</v>
      </c>
      <c r="J26" s="58">
        <v>99.999999999999986</v>
      </c>
      <c r="K26" s="58">
        <v>99.999999999999986</v>
      </c>
      <c r="L26" s="58">
        <v>100</v>
      </c>
      <c r="M26" s="58">
        <v>100</v>
      </c>
      <c r="N26" s="58">
        <v>100.00000000000001</v>
      </c>
      <c r="O26" s="58">
        <v>100</v>
      </c>
      <c r="P26" s="58">
        <v>100</v>
      </c>
      <c r="Q26" s="58">
        <v>100</v>
      </c>
      <c r="R26" s="58">
        <v>100</v>
      </c>
      <c r="S26" s="58">
        <v>100</v>
      </c>
      <c r="T26" s="51">
        <v>99.999999999999986</v>
      </c>
    </row>
    <row r="27" spans="1:20" ht="13">
      <c r="A27" s="6"/>
      <c r="B27" s="11"/>
      <c r="C27" s="11"/>
      <c r="D27" s="11"/>
      <c r="E27" s="11"/>
      <c r="F27" s="11"/>
      <c r="G27" s="11"/>
      <c r="H27" s="11"/>
      <c r="I27" s="11"/>
      <c r="J27" s="11"/>
      <c r="K27" s="11"/>
      <c r="L27" s="11"/>
      <c r="M27" s="11"/>
      <c r="N27" s="11"/>
      <c r="O27" s="11"/>
      <c r="P27" s="11"/>
      <c r="Q27" s="11"/>
      <c r="R27" s="11"/>
      <c r="S27" s="11"/>
      <c r="T27" s="11"/>
    </row>
    <row r="29" spans="1:20">
      <c r="A29" s="4" t="s">
        <v>118</v>
      </c>
    </row>
    <row r="30" spans="1:20">
      <c r="B30" s="4"/>
      <c r="C30" s="4"/>
    </row>
    <row r="31" spans="1:20">
      <c r="B31" s="4"/>
      <c r="C31" s="4"/>
    </row>
    <row r="33" spans="1:1">
      <c r="A33" s="4" t="s">
        <v>119</v>
      </c>
    </row>
    <row r="34" spans="1:1">
      <c r="A34" s="4" t="s">
        <v>4</v>
      </c>
    </row>
    <row r="35" spans="1:1">
      <c r="A35" s="4" t="s">
        <v>184</v>
      </c>
    </row>
  </sheetData>
  <hyperlinks>
    <hyperlink ref="J1" location="Contenu!A1" display="retour" xr:uid="{00000000-0004-0000-0600-000000000000}"/>
  </hyperlinks>
  <pageMargins left="0.78740157499999996" right="0.78740157499999996" top="0.984251969" bottom="0.984251969" header="0.4921259845" footer="0.4921259845"/>
  <pageSetup paperSize="9" scale="3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35"/>
  <sheetViews>
    <sheetView zoomScale="77" zoomScaleNormal="77" workbookViewId="0">
      <selection activeCell="B48" sqref="B48"/>
    </sheetView>
  </sheetViews>
  <sheetFormatPr baseColWidth="10" defaultColWidth="11.453125" defaultRowHeight="12.5"/>
  <cols>
    <col min="1" max="1" width="2.26953125" style="2" customWidth="1"/>
    <col min="2" max="2" width="50.7265625" style="2" customWidth="1"/>
    <col min="3" max="7" width="15.7265625" style="2" customWidth="1"/>
    <col min="8" max="8" width="11.453125" style="2" customWidth="1"/>
    <col min="9" max="16384" width="11.453125" style="2"/>
  </cols>
  <sheetData>
    <row r="1" spans="1:9" ht="13">
      <c r="A1" s="6" t="s">
        <v>186</v>
      </c>
      <c r="E1" s="26"/>
      <c r="I1" s="26" t="s">
        <v>5</v>
      </c>
    </row>
    <row r="3" spans="1:9">
      <c r="B3" s="47" t="s">
        <v>85</v>
      </c>
      <c r="C3" s="47"/>
    </row>
    <row r="4" spans="1:9" ht="25.5" customHeight="1">
      <c r="A4" s="7"/>
      <c r="B4" s="8"/>
      <c r="C4" s="57" t="s">
        <v>121</v>
      </c>
      <c r="D4" s="57" t="s">
        <v>122</v>
      </c>
      <c r="E4" s="57" t="s">
        <v>123</v>
      </c>
      <c r="F4" s="57" t="s">
        <v>124</v>
      </c>
      <c r="G4" s="57" t="s">
        <v>125</v>
      </c>
    </row>
    <row r="5" spans="1:9">
      <c r="D5" s="55"/>
      <c r="E5" s="55"/>
      <c r="F5" s="55"/>
      <c r="G5" s="55"/>
    </row>
    <row r="6" spans="1:9" ht="13">
      <c r="A6" s="6" t="s">
        <v>48</v>
      </c>
      <c r="D6" s="55"/>
      <c r="E6" s="55"/>
      <c r="F6" s="55"/>
      <c r="G6" s="55"/>
    </row>
    <row r="7" spans="1:9" s="9" customFormat="1" ht="18" customHeight="1">
      <c r="B7" s="10" t="s">
        <v>104</v>
      </c>
      <c r="C7" s="58">
        <v>445.55442827294502</v>
      </c>
      <c r="D7" s="58">
        <v>15253.167324819002</v>
      </c>
      <c r="E7" s="58">
        <v>78.829710185099998</v>
      </c>
      <c r="F7" s="58">
        <v>1915.4086199891999</v>
      </c>
      <c r="G7" s="58">
        <v>17692.960083266247</v>
      </c>
    </row>
    <row r="8" spans="1:9">
      <c r="B8" s="2" t="s">
        <v>105</v>
      </c>
      <c r="C8" s="59">
        <v>0</v>
      </c>
      <c r="D8" s="59">
        <v>282.09660000000002</v>
      </c>
      <c r="E8" s="59">
        <v>0</v>
      </c>
      <c r="F8" s="59">
        <v>0</v>
      </c>
      <c r="G8" s="59">
        <v>282.09660000000002</v>
      </c>
    </row>
    <row r="9" spans="1:9">
      <c r="B9" s="33" t="s">
        <v>106</v>
      </c>
      <c r="C9" s="59">
        <v>0</v>
      </c>
      <c r="D9" s="59">
        <v>9257.9188542890006</v>
      </c>
      <c r="E9" s="59">
        <v>0</v>
      </c>
      <c r="F9" s="59">
        <v>10.233000000000001</v>
      </c>
      <c r="G9" s="59">
        <v>9268.1518542890008</v>
      </c>
    </row>
    <row r="10" spans="1:9">
      <c r="B10" s="33" t="s">
        <v>51</v>
      </c>
      <c r="C10" s="59">
        <v>69.423299998000005</v>
      </c>
      <c r="D10" s="59">
        <v>2240.1764999900001</v>
      </c>
      <c r="E10" s="59">
        <v>0</v>
      </c>
      <c r="F10" s="59">
        <v>12.742179999999999</v>
      </c>
      <c r="G10" s="59">
        <v>2322.3419799880003</v>
      </c>
    </row>
    <row r="11" spans="1:9">
      <c r="B11" s="2" t="s">
        <v>107</v>
      </c>
      <c r="C11" s="59">
        <v>376.13112827494501</v>
      </c>
      <c r="D11" s="59">
        <v>2946.99493054</v>
      </c>
      <c r="E11" s="59">
        <v>78.829710185099998</v>
      </c>
      <c r="F11" s="59">
        <v>1892.4334399892</v>
      </c>
      <c r="G11" s="59">
        <v>5294.3892089892452</v>
      </c>
    </row>
    <row r="12" spans="1:9">
      <c r="B12" s="2" t="s">
        <v>108</v>
      </c>
      <c r="C12" s="59">
        <v>0</v>
      </c>
      <c r="D12" s="59">
        <v>525.98044000000004</v>
      </c>
      <c r="E12" s="59">
        <v>0</v>
      </c>
      <c r="F12" s="59">
        <v>0</v>
      </c>
      <c r="G12" s="59">
        <v>525.98044000000004</v>
      </c>
    </row>
    <row r="13" spans="1:9" ht="13">
      <c r="A13" s="6"/>
      <c r="D13" s="123"/>
      <c r="E13" s="123"/>
      <c r="F13" s="123"/>
      <c r="G13" s="123"/>
    </row>
    <row r="14" spans="1:9" ht="13">
      <c r="A14" s="6" t="s">
        <v>109</v>
      </c>
      <c r="D14" s="61"/>
      <c r="E14" s="61"/>
      <c r="F14" s="61"/>
      <c r="G14" s="61"/>
    </row>
    <row r="15" spans="1:9" s="9" customFormat="1" ht="18" customHeight="1">
      <c r="B15" s="10" t="s">
        <v>104</v>
      </c>
      <c r="C15" s="58">
        <v>493411.79857252672</v>
      </c>
      <c r="D15" s="58">
        <v>86031.360407586282</v>
      </c>
      <c r="E15" s="58">
        <v>49240.829162960792</v>
      </c>
      <c r="F15" s="58">
        <v>39134.883971935888</v>
      </c>
      <c r="G15" s="58">
        <v>667818.8721150097</v>
      </c>
    </row>
    <row r="16" spans="1:9" ht="25.5" customHeight="1">
      <c r="B16" s="119" t="s">
        <v>110</v>
      </c>
      <c r="C16" s="59">
        <v>312889.2053215839</v>
      </c>
      <c r="D16" s="59">
        <v>0</v>
      </c>
      <c r="E16" s="59">
        <v>0</v>
      </c>
      <c r="F16" s="59">
        <v>0</v>
      </c>
      <c r="G16" s="59">
        <v>312889.2053215839</v>
      </c>
    </row>
    <row r="17" spans="1:7" ht="25.5" customHeight="1">
      <c r="B17" s="12" t="s">
        <v>111</v>
      </c>
      <c r="C17" s="59">
        <v>120243.7551331885</v>
      </c>
      <c r="D17" s="59">
        <v>0</v>
      </c>
      <c r="E17" s="59">
        <v>0</v>
      </c>
      <c r="F17" s="59">
        <v>0</v>
      </c>
      <c r="G17" s="59">
        <v>120243.7551331885</v>
      </c>
    </row>
    <row r="18" spans="1:7" ht="25.5" customHeight="1">
      <c r="B18" s="12" t="s">
        <v>112</v>
      </c>
      <c r="C18" s="59">
        <v>60278.838117754342</v>
      </c>
      <c r="D18" s="59">
        <v>86031.360407586282</v>
      </c>
      <c r="E18" s="59">
        <v>49240.829162960792</v>
      </c>
      <c r="F18" s="59">
        <v>39134.883971935888</v>
      </c>
      <c r="G18" s="59">
        <v>234685.9116602373</v>
      </c>
    </row>
    <row r="19" spans="1:7" ht="13">
      <c r="A19" s="6"/>
      <c r="D19" s="59"/>
      <c r="E19" s="59"/>
      <c r="F19" s="59"/>
      <c r="G19" s="59"/>
    </row>
    <row r="20" spans="1:7" ht="13">
      <c r="A20" s="6" t="s">
        <v>113</v>
      </c>
      <c r="D20" s="61"/>
      <c r="E20" s="61"/>
      <c r="F20" s="61"/>
      <c r="G20" s="61"/>
    </row>
    <row r="21" spans="1:7" s="9" customFormat="1" ht="18" customHeight="1">
      <c r="B21" s="10" t="s">
        <v>104</v>
      </c>
      <c r="C21" s="58">
        <v>41270.221684096781</v>
      </c>
      <c r="D21" s="58">
        <v>14842.608028289002</v>
      </c>
      <c r="E21" s="58">
        <v>40708.998854708996</v>
      </c>
      <c r="F21" s="58">
        <v>20160.835440115741</v>
      </c>
      <c r="G21" s="58">
        <v>116982.66400721054</v>
      </c>
    </row>
    <row r="22" spans="1:7">
      <c r="B22" s="2" t="s">
        <v>114</v>
      </c>
      <c r="C22" s="59">
        <v>31763.175000487299</v>
      </c>
      <c r="D22" s="59">
        <v>11.54</v>
      </c>
      <c r="E22" s="59">
        <v>21237.296670029998</v>
      </c>
      <c r="F22" s="59">
        <v>323.70983426574202</v>
      </c>
      <c r="G22" s="59">
        <v>53335.72150478304</v>
      </c>
    </row>
    <row r="23" spans="1:7">
      <c r="B23" s="2" t="s">
        <v>115</v>
      </c>
      <c r="C23" s="59">
        <v>1909.220728918699</v>
      </c>
      <c r="D23" s="59">
        <v>13559.6557503</v>
      </c>
      <c r="E23" s="59">
        <v>14242.469436290001</v>
      </c>
      <c r="F23" s="59">
        <v>16717.285144699999</v>
      </c>
      <c r="G23" s="59">
        <v>46428.631060208703</v>
      </c>
    </row>
    <row r="24" spans="1:7">
      <c r="B24" s="2" t="s">
        <v>116</v>
      </c>
      <c r="C24" s="59">
        <v>7597.8259546907893</v>
      </c>
      <c r="D24" s="59">
        <v>1271.4122779889999</v>
      </c>
      <c r="E24" s="59">
        <v>5229.2327483889994</v>
      </c>
      <c r="F24" s="59">
        <v>3119.84046115</v>
      </c>
      <c r="G24" s="59">
        <v>17218.31144221879</v>
      </c>
    </row>
    <row r="25" spans="1:7" ht="13">
      <c r="A25" s="6"/>
      <c r="D25" s="62"/>
      <c r="E25" s="62"/>
      <c r="F25" s="62"/>
      <c r="G25" s="62"/>
    </row>
    <row r="26" spans="1:7" ht="13">
      <c r="A26" s="6" t="s">
        <v>117</v>
      </c>
      <c r="B26" s="11"/>
      <c r="C26" s="58">
        <v>535127.57468489639</v>
      </c>
      <c r="D26" s="58">
        <v>116127.13576069429</v>
      </c>
      <c r="E26" s="58">
        <v>90028.657727854879</v>
      </c>
      <c r="F26" s="58">
        <v>61211.128032040826</v>
      </c>
      <c r="G26" s="58">
        <v>802494.49620548647</v>
      </c>
    </row>
    <row r="27" spans="1:7" ht="13">
      <c r="A27" s="6"/>
      <c r="B27" s="11"/>
      <c r="C27" s="11"/>
      <c r="D27" s="11"/>
      <c r="E27" s="11"/>
      <c r="F27" s="11"/>
      <c r="G27" s="11"/>
    </row>
    <row r="29" spans="1:7">
      <c r="A29" s="4" t="s">
        <v>118</v>
      </c>
    </row>
    <row r="30" spans="1:7">
      <c r="A30" s="4"/>
    </row>
    <row r="31" spans="1:7">
      <c r="A31" s="4"/>
      <c r="B31" s="4"/>
      <c r="C31" s="4"/>
    </row>
    <row r="33" spans="1:5">
      <c r="A33" s="4" t="s">
        <v>119</v>
      </c>
    </row>
    <row r="34" spans="1:5">
      <c r="A34" s="4" t="s">
        <v>4</v>
      </c>
      <c r="E34" s="33"/>
    </row>
    <row r="35" spans="1:5">
      <c r="A35" s="4" t="s">
        <v>184</v>
      </c>
    </row>
  </sheetData>
  <hyperlinks>
    <hyperlink ref="I1" location="Contenu!A1" display="retour" xr:uid="{00000000-0004-0000-0700-000000000000}"/>
  </hyperlinks>
  <pageMargins left="0.78740157499999996" right="0.78740157499999996" top="0.984251969" bottom="0.984251969" header="0.4921259845" footer="0.4921259845"/>
  <pageSetup paperSize="9" scale="4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35"/>
  <sheetViews>
    <sheetView zoomScale="73" zoomScaleNormal="73" workbookViewId="0">
      <selection activeCell="C49" sqref="C49"/>
    </sheetView>
  </sheetViews>
  <sheetFormatPr baseColWidth="10" defaultColWidth="11.453125" defaultRowHeight="12.5"/>
  <cols>
    <col min="1" max="1" width="2.26953125" style="2" customWidth="1"/>
    <col min="2" max="2" width="50.7265625" style="2" customWidth="1"/>
    <col min="3" max="7" width="15.7265625" style="2" customWidth="1"/>
    <col min="8" max="8" width="11.453125" style="2" customWidth="1"/>
    <col min="9" max="16384" width="11.453125" style="2"/>
  </cols>
  <sheetData>
    <row r="1" spans="1:9" ht="13">
      <c r="A1" s="6" t="s">
        <v>187</v>
      </c>
      <c r="E1" s="26"/>
      <c r="I1" s="26" t="s">
        <v>5</v>
      </c>
    </row>
    <row r="3" spans="1:9">
      <c r="B3" s="47" t="s">
        <v>85</v>
      </c>
      <c r="C3" s="47"/>
    </row>
    <row r="4" spans="1:9" ht="25.5" customHeight="1">
      <c r="A4" s="7"/>
      <c r="B4" s="8"/>
      <c r="C4" s="57" t="s">
        <v>121</v>
      </c>
      <c r="D4" s="57" t="s">
        <v>122</v>
      </c>
      <c r="E4" s="57" t="s">
        <v>123</v>
      </c>
      <c r="F4" s="57" t="s">
        <v>124</v>
      </c>
      <c r="G4" s="57" t="s">
        <v>125</v>
      </c>
    </row>
    <row r="5" spans="1:9">
      <c r="D5" s="55"/>
      <c r="E5" s="55"/>
      <c r="F5" s="55"/>
      <c r="G5" s="55"/>
    </row>
    <row r="6" spans="1:9" ht="13">
      <c r="A6" s="6" t="s">
        <v>48</v>
      </c>
      <c r="D6" s="55"/>
      <c r="E6" s="55"/>
      <c r="F6" s="55"/>
      <c r="G6" s="55"/>
    </row>
    <row r="7" spans="1:9" s="9" customFormat="1" ht="18" customHeight="1">
      <c r="B7" s="10" t="s">
        <v>104</v>
      </c>
      <c r="C7" s="58">
        <v>8.3261347265706595E-2</v>
      </c>
      <c r="D7" s="58">
        <v>13.134886368205562</v>
      </c>
      <c r="E7" s="58">
        <v>8.7560685868928678E-2</v>
      </c>
      <c r="F7" s="58">
        <v>3.129183665732453</v>
      </c>
      <c r="G7" s="58">
        <v>2.2047453492734972</v>
      </c>
    </row>
    <row r="8" spans="1:9">
      <c r="B8" s="2" t="s">
        <v>105</v>
      </c>
      <c r="C8" s="59">
        <v>0</v>
      </c>
      <c r="D8" s="59">
        <v>0.24292048378883865</v>
      </c>
      <c r="E8" s="59">
        <v>0</v>
      </c>
      <c r="F8" s="59">
        <v>0</v>
      </c>
      <c r="G8" s="59">
        <v>3.5152465385602655E-2</v>
      </c>
    </row>
    <row r="9" spans="1:9">
      <c r="B9" s="33" t="s">
        <v>106</v>
      </c>
      <c r="C9" s="59">
        <v>0</v>
      </c>
      <c r="D9" s="59">
        <v>7.9722269852302174</v>
      </c>
      <c r="E9" s="59">
        <v>0</v>
      </c>
      <c r="F9" s="59">
        <v>1.6717548473610157E-2</v>
      </c>
      <c r="G9" s="59">
        <v>1.1549178091703449</v>
      </c>
    </row>
    <row r="10" spans="1:9">
      <c r="B10" s="33" t="s">
        <v>51</v>
      </c>
      <c r="C10" s="59">
        <v>1.2973224195908632E-2</v>
      </c>
      <c r="D10" s="59">
        <v>1.9290723785751338</v>
      </c>
      <c r="E10" s="59">
        <v>0</v>
      </c>
      <c r="F10" s="59">
        <v>2.0816770429929236E-2</v>
      </c>
      <c r="G10" s="59">
        <v>0.28939039345054179</v>
      </c>
    </row>
    <row r="11" spans="1:9">
      <c r="B11" s="2" t="s">
        <v>107</v>
      </c>
      <c r="C11" s="59">
        <v>7.0288123069797967E-2</v>
      </c>
      <c r="D11" s="59">
        <v>2.5377315226416473</v>
      </c>
      <c r="E11" s="59">
        <v>8.7560685868928678E-2</v>
      </c>
      <c r="F11" s="59">
        <v>3.0916493468289135</v>
      </c>
      <c r="G11" s="59">
        <v>0.65974149779509084</v>
      </c>
    </row>
    <row r="12" spans="1:9">
      <c r="B12" s="2" t="s">
        <v>108</v>
      </c>
      <c r="C12" s="59">
        <v>0</v>
      </c>
      <c r="D12" s="59">
        <v>0.45293499796972464</v>
      </c>
      <c r="E12" s="59">
        <v>0</v>
      </c>
      <c r="F12" s="59">
        <v>0</v>
      </c>
      <c r="G12" s="59">
        <v>6.5543183471917246E-2</v>
      </c>
    </row>
    <row r="13" spans="1:9" ht="13">
      <c r="A13" s="6"/>
      <c r="D13" s="123"/>
      <c r="E13" s="123"/>
      <c r="F13" s="123"/>
      <c r="G13" s="123"/>
    </row>
    <row r="14" spans="1:9" ht="13">
      <c r="A14" s="6" t="s">
        <v>109</v>
      </c>
      <c r="D14" s="61"/>
      <c r="E14" s="61"/>
      <c r="F14" s="61"/>
      <c r="G14" s="61"/>
    </row>
    <row r="15" spans="1:9" s="9" customFormat="1" ht="18" customHeight="1">
      <c r="B15" s="10" t="s">
        <v>104</v>
      </c>
      <c r="C15" s="58">
        <v>92.204517560708112</v>
      </c>
      <c r="D15" s="58">
        <v>74.083770209292837</v>
      </c>
      <c r="E15" s="58">
        <v>54.694616587319921</v>
      </c>
      <c r="F15" s="58">
        <v>63.934263638224124</v>
      </c>
      <c r="G15" s="58">
        <v>83.217875670515284</v>
      </c>
    </row>
    <row r="16" spans="1:9" ht="25.5" customHeight="1">
      <c r="B16" s="119" t="s">
        <v>110</v>
      </c>
      <c r="C16" s="59">
        <v>58.470021004958497</v>
      </c>
      <c r="D16" s="59">
        <v>0</v>
      </c>
      <c r="E16" s="59">
        <v>0</v>
      </c>
      <c r="F16" s="59">
        <v>0</v>
      </c>
      <c r="G16" s="59">
        <v>38.989576476978804</v>
      </c>
    </row>
    <row r="17" spans="1:7" ht="25.5" customHeight="1">
      <c r="B17" s="12" t="s">
        <v>111</v>
      </c>
      <c r="C17" s="59">
        <v>22.470110086177606</v>
      </c>
      <c r="D17" s="59">
        <v>0</v>
      </c>
      <c r="E17" s="59">
        <v>0</v>
      </c>
      <c r="F17" s="59">
        <v>0</v>
      </c>
      <c r="G17" s="59">
        <v>14.983748262667079</v>
      </c>
    </row>
    <row r="18" spans="1:7" ht="25.5" customHeight="1">
      <c r="B18" s="12" t="s">
        <v>112</v>
      </c>
      <c r="C18" s="59">
        <v>11.264386469572013</v>
      </c>
      <c r="D18" s="59">
        <v>74.083770209292837</v>
      </c>
      <c r="E18" s="59">
        <v>54.694616587319921</v>
      </c>
      <c r="F18" s="59">
        <v>63.934263638224124</v>
      </c>
      <c r="G18" s="59">
        <v>29.244550930869401</v>
      </c>
    </row>
    <row r="19" spans="1:7" ht="13">
      <c r="A19" s="6"/>
      <c r="D19" s="59"/>
      <c r="E19" s="59"/>
      <c r="F19" s="59"/>
      <c r="G19" s="59"/>
    </row>
    <row r="20" spans="1:7" ht="13">
      <c r="A20" s="6" t="s">
        <v>113</v>
      </c>
      <c r="D20" s="61"/>
      <c r="E20" s="61"/>
      <c r="F20" s="61"/>
      <c r="G20" s="61"/>
    </row>
    <row r="21" spans="1:7" s="9" customFormat="1" ht="18" customHeight="1">
      <c r="B21" s="10" t="s">
        <v>104</v>
      </c>
      <c r="C21" s="58">
        <v>7.7122210920261907</v>
      </c>
      <c r="D21" s="58">
        <v>12.781343422501596</v>
      </c>
      <c r="E21" s="58">
        <v>45.217822726811164</v>
      </c>
      <c r="F21" s="58">
        <v>32.936552696043435</v>
      </c>
      <c r="G21" s="58">
        <v>14.577378980211222</v>
      </c>
    </row>
    <row r="22" spans="1:7">
      <c r="B22" s="2" t="s">
        <v>114</v>
      </c>
      <c r="C22" s="59">
        <v>5.9356266623320009</v>
      </c>
      <c r="D22" s="59">
        <v>9.9373845091475666E-3</v>
      </c>
      <c r="E22" s="59">
        <v>23.58948495514354</v>
      </c>
      <c r="F22" s="59">
        <v>0.52884147813171634</v>
      </c>
      <c r="G22" s="59">
        <v>6.6462414081312167</v>
      </c>
    </row>
    <row r="23" spans="1:7">
      <c r="B23" s="2" t="s">
        <v>115</v>
      </c>
      <c r="C23" s="59">
        <v>0.35677861116443521</v>
      </c>
      <c r="D23" s="59">
        <v>11.676560918752596</v>
      </c>
      <c r="E23" s="59">
        <v>15.819928671316156</v>
      </c>
      <c r="F23" s="59">
        <v>27.310859450179343</v>
      </c>
      <c r="G23" s="59">
        <v>5.7855388765582516</v>
      </c>
    </row>
    <row r="24" spans="1:7">
      <c r="B24" s="2" t="s">
        <v>116</v>
      </c>
      <c r="C24" s="59">
        <v>1.4198158185297551</v>
      </c>
      <c r="D24" s="59">
        <v>1.0948451192398534</v>
      </c>
      <c r="E24" s="59">
        <v>5.8084091003514695</v>
      </c>
      <c r="F24" s="59">
        <v>5.0968517677323755</v>
      </c>
      <c r="G24" s="59">
        <v>2.1455986955217541</v>
      </c>
    </row>
    <row r="25" spans="1:7" ht="13">
      <c r="A25" s="6"/>
      <c r="D25" s="62"/>
      <c r="E25" s="62"/>
      <c r="F25" s="62"/>
      <c r="G25" s="62"/>
    </row>
    <row r="26" spans="1:7" ht="13">
      <c r="A26" s="6" t="s">
        <v>117</v>
      </c>
      <c r="B26" s="11"/>
      <c r="C26" s="58">
        <v>100</v>
      </c>
      <c r="D26" s="58">
        <v>99.999999999999986</v>
      </c>
      <c r="E26" s="58">
        <v>100.00000000000001</v>
      </c>
      <c r="F26" s="58">
        <v>100.00000000000001</v>
      </c>
      <c r="G26" s="58">
        <v>100</v>
      </c>
    </row>
    <row r="27" spans="1:7" ht="13">
      <c r="A27" s="6"/>
      <c r="B27" s="11"/>
      <c r="C27" s="11"/>
      <c r="D27" s="11"/>
      <c r="E27" s="11"/>
      <c r="F27" s="11"/>
      <c r="G27" s="11"/>
    </row>
    <row r="29" spans="1:7">
      <c r="A29" s="4" t="s">
        <v>118</v>
      </c>
    </row>
    <row r="30" spans="1:7">
      <c r="B30" s="4"/>
      <c r="C30" s="4"/>
    </row>
    <row r="31" spans="1:7">
      <c r="A31" s="4"/>
      <c r="B31" s="4"/>
      <c r="C31" s="4"/>
    </row>
    <row r="33" spans="1:5">
      <c r="A33" s="4" t="s">
        <v>119</v>
      </c>
    </row>
    <row r="34" spans="1:5">
      <c r="A34" s="4" t="s">
        <v>4</v>
      </c>
      <c r="E34" s="33"/>
    </row>
    <row r="35" spans="1:5">
      <c r="A35" s="4" t="s">
        <v>184</v>
      </c>
    </row>
  </sheetData>
  <hyperlinks>
    <hyperlink ref="I1" location="Contenu!A1" display="retour" xr:uid="{00000000-0004-0000-0800-000000000000}"/>
  </hyperlinks>
  <pageMargins left="0.78740157499999996" right="0.78740157499999996" top="0.984251969" bottom="0.984251969" header="0.4921259845" footer="0.4921259845"/>
  <pageSetup paperSize="9" scale="98"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101"/>
  <sheetViews>
    <sheetView zoomScale="68" zoomScaleNormal="68" workbookViewId="0">
      <selection activeCell="G70" sqref="G70"/>
    </sheetView>
  </sheetViews>
  <sheetFormatPr baseColWidth="10" defaultColWidth="11.453125" defaultRowHeight="12.5"/>
  <cols>
    <col min="1" max="1" width="25.7265625" style="17" customWidth="1"/>
    <col min="2" max="5" width="14.81640625" style="2" customWidth="1"/>
    <col min="6" max="6" width="6.26953125" style="2" customWidth="1"/>
    <col min="7" max="7" width="25.7265625" style="2" customWidth="1"/>
    <col min="8" max="11" width="18.26953125" style="2" customWidth="1"/>
    <col min="12" max="12" width="11.453125" style="2" customWidth="1"/>
    <col min="13" max="16384" width="11.453125" style="2"/>
  </cols>
  <sheetData>
    <row r="1" spans="1:11" s="6" customFormat="1" ht="13">
      <c r="A1" s="6" t="s">
        <v>188</v>
      </c>
      <c r="J1" s="26" t="s">
        <v>5</v>
      </c>
    </row>
    <row r="2" spans="1:11">
      <c r="A2" s="17" t="s">
        <v>1</v>
      </c>
    </row>
    <row r="3" spans="1:11" ht="30" customHeight="1">
      <c r="A3" s="49" t="s">
        <v>120</v>
      </c>
      <c r="B3" s="27"/>
      <c r="C3" s="27"/>
      <c r="D3" s="27"/>
      <c r="E3" s="27"/>
      <c r="G3" s="49" t="s">
        <v>85</v>
      </c>
      <c r="H3" s="27"/>
      <c r="I3" s="27"/>
      <c r="J3" s="27"/>
      <c r="K3" s="27"/>
    </row>
    <row r="4" spans="1:11" ht="5.25" customHeight="1">
      <c r="A4" s="17" t="s">
        <v>1</v>
      </c>
    </row>
    <row r="5" spans="1:11" s="14" customFormat="1" ht="24" customHeight="1">
      <c r="A5" s="28" t="s">
        <v>126</v>
      </c>
      <c r="G5" s="28" t="s">
        <v>126</v>
      </c>
    </row>
    <row r="6" spans="1:11">
      <c r="A6" s="17" t="s">
        <v>1</v>
      </c>
      <c r="G6" s="17"/>
    </row>
    <row r="7" spans="1:11" s="16" customFormat="1" ht="18.75" customHeight="1">
      <c r="A7" s="29"/>
      <c r="B7" s="8" t="s">
        <v>48</v>
      </c>
      <c r="C7" s="8" t="s">
        <v>127</v>
      </c>
      <c r="D7" s="8" t="s">
        <v>128</v>
      </c>
      <c r="E7" s="8" t="s">
        <v>125</v>
      </c>
      <c r="G7" s="29"/>
      <c r="H7" s="8" t="s">
        <v>48</v>
      </c>
      <c r="I7" s="8" t="s">
        <v>127</v>
      </c>
      <c r="J7" s="8" t="s">
        <v>128</v>
      </c>
      <c r="K7" s="8" t="s">
        <v>125</v>
      </c>
    </row>
    <row r="8" spans="1:11" s="16" customFormat="1" ht="12.75" customHeight="1">
      <c r="A8" s="110" t="s">
        <v>86</v>
      </c>
      <c r="B8" s="123">
        <v>0</v>
      </c>
      <c r="C8" s="123">
        <v>94.349891620535971</v>
      </c>
      <c r="D8" s="123">
        <v>5.6501083794640206</v>
      </c>
      <c r="E8" s="62">
        <v>99.999999999999986</v>
      </c>
      <c r="G8" s="110" t="s">
        <v>86</v>
      </c>
      <c r="H8" s="123">
        <v>0</v>
      </c>
      <c r="I8" s="123">
        <v>2089.7585800000002</v>
      </c>
      <c r="J8" s="123">
        <v>125.14442</v>
      </c>
      <c r="K8" s="62">
        <v>2214.9030000000002</v>
      </c>
    </row>
    <row r="9" spans="1:11" ht="13">
      <c r="A9" s="54" t="s">
        <v>87</v>
      </c>
      <c r="B9" s="60">
        <v>0.10313492272938697</v>
      </c>
      <c r="C9" s="60">
        <v>90.084781670660234</v>
      </c>
      <c r="D9" s="60">
        <v>9.8120834066103662</v>
      </c>
      <c r="E9" s="62">
        <v>99.999999999999986</v>
      </c>
      <c r="G9" s="54" t="s">
        <v>87</v>
      </c>
      <c r="H9" s="123">
        <v>74.04985828694501</v>
      </c>
      <c r="I9" s="123">
        <v>64679.985595432292</v>
      </c>
      <c r="J9" s="123">
        <v>7044.9792032679879</v>
      </c>
      <c r="K9" s="62">
        <v>71799.01465698723</v>
      </c>
    </row>
    <row r="10" spans="1:11" ht="13">
      <c r="A10" s="54" t="s">
        <v>88</v>
      </c>
      <c r="B10" s="60">
        <v>0</v>
      </c>
      <c r="C10" s="60">
        <v>91.462483199455164</v>
      </c>
      <c r="D10" s="60">
        <v>8.5375168005448341</v>
      </c>
      <c r="E10" s="62">
        <v>100</v>
      </c>
      <c r="G10" s="54" t="s">
        <v>88</v>
      </c>
      <c r="H10" s="123">
        <v>0</v>
      </c>
      <c r="I10" s="123">
        <v>13497.682640000001</v>
      </c>
      <c r="J10" s="123">
        <v>1259.934</v>
      </c>
      <c r="K10" s="62">
        <v>14757.61664</v>
      </c>
    </row>
    <row r="11" spans="1:11" ht="13">
      <c r="A11" s="54" t="s">
        <v>89</v>
      </c>
      <c r="B11" s="60">
        <v>0</v>
      </c>
      <c r="C11" s="60">
        <v>86.703697947054238</v>
      </c>
      <c r="D11" s="60">
        <v>13.296302052945757</v>
      </c>
      <c r="E11" s="62">
        <v>100</v>
      </c>
      <c r="G11" s="54" t="s">
        <v>89</v>
      </c>
      <c r="H11" s="123">
        <v>0</v>
      </c>
      <c r="I11" s="123">
        <v>22822.754906391001</v>
      </c>
      <c r="J11" s="123">
        <v>3499.9457935580999</v>
      </c>
      <c r="K11" s="62">
        <v>26322.700699949102</v>
      </c>
    </row>
    <row r="12" spans="1:11" ht="13">
      <c r="A12" s="54" t="s">
        <v>90</v>
      </c>
      <c r="B12" s="60">
        <v>2.1148059066827884E-2</v>
      </c>
      <c r="C12" s="60">
        <v>92.617867485947144</v>
      </c>
      <c r="D12" s="60">
        <v>7.3609844549860224</v>
      </c>
      <c r="E12" s="62">
        <v>100</v>
      </c>
      <c r="G12" s="54" t="s">
        <v>90</v>
      </c>
      <c r="H12" s="123">
        <v>18.559999999999999</v>
      </c>
      <c r="I12" s="123">
        <v>81283.469802461623</v>
      </c>
      <c r="J12" s="123">
        <v>6460.1612399899996</v>
      </c>
      <c r="K12" s="62">
        <v>87762.191042451625</v>
      </c>
    </row>
    <row r="13" spans="1:11" ht="13">
      <c r="A13" s="54" t="s">
        <v>199</v>
      </c>
      <c r="B13" s="60">
        <v>8.6802532809068272E-2</v>
      </c>
      <c r="C13" s="60">
        <v>93.567181887058354</v>
      </c>
      <c r="D13" s="60">
        <v>6.3460155801325717</v>
      </c>
      <c r="E13" s="62">
        <v>100</v>
      </c>
      <c r="G13" s="54" t="s">
        <v>199</v>
      </c>
      <c r="H13" s="123">
        <v>17.3216</v>
      </c>
      <c r="I13" s="123">
        <v>18671.497770000002</v>
      </c>
      <c r="J13" s="123">
        <v>1266.35871</v>
      </c>
      <c r="K13" s="62">
        <v>19955.178080000002</v>
      </c>
    </row>
    <row r="14" spans="1:11" ht="13">
      <c r="A14" s="54" t="s">
        <v>92</v>
      </c>
      <c r="B14" s="60">
        <v>0.37593694187426774</v>
      </c>
      <c r="C14" s="60">
        <v>96.486452672425898</v>
      </c>
      <c r="D14" s="60">
        <v>3.1376103856998321</v>
      </c>
      <c r="E14" s="62">
        <v>100</v>
      </c>
      <c r="G14" s="54" t="s">
        <v>92</v>
      </c>
      <c r="H14" s="123">
        <v>242.70946998700001</v>
      </c>
      <c r="I14" s="123">
        <v>62292.829409892009</v>
      </c>
      <c r="J14" s="123">
        <v>2025.6794927953799</v>
      </c>
      <c r="K14" s="62">
        <v>64561.21837267439</v>
      </c>
    </row>
    <row r="15" spans="1:11" ht="13">
      <c r="A15" s="54" t="s">
        <v>93</v>
      </c>
      <c r="B15" s="60">
        <v>0.29282077948708746</v>
      </c>
      <c r="C15" s="60">
        <v>88.869987574695301</v>
      </c>
      <c r="D15" s="60">
        <v>10.83719164581761</v>
      </c>
      <c r="E15" s="62">
        <v>100</v>
      </c>
      <c r="G15" s="54" t="s">
        <v>93</v>
      </c>
      <c r="H15" s="123">
        <v>34.408979999000003</v>
      </c>
      <c r="I15" s="123">
        <v>10442.9939375389</v>
      </c>
      <c r="J15" s="123">
        <v>1273.46396399683</v>
      </c>
      <c r="K15" s="62">
        <v>11750.86688153473</v>
      </c>
    </row>
    <row r="16" spans="1:11" ht="13">
      <c r="A16" s="65" t="s">
        <v>94</v>
      </c>
      <c r="B16" s="60">
        <v>0</v>
      </c>
      <c r="C16" s="60">
        <v>91.877480848235166</v>
      </c>
      <c r="D16" s="60">
        <v>8.122519151764843</v>
      </c>
      <c r="E16" s="62">
        <v>100.00000000000001</v>
      </c>
      <c r="G16" s="65" t="s">
        <v>94</v>
      </c>
      <c r="H16" s="123">
        <v>0</v>
      </c>
      <c r="I16" s="123">
        <v>56896.792857998778</v>
      </c>
      <c r="J16" s="123">
        <v>5030.0169899789908</v>
      </c>
      <c r="K16" s="62">
        <v>61926.809847977769</v>
      </c>
    </row>
    <row r="17" spans="1:11" ht="13">
      <c r="A17" s="65" t="s">
        <v>95</v>
      </c>
      <c r="B17" s="60">
        <v>0.42818435519197423</v>
      </c>
      <c r="C17" s="60">
        <v>91.775654334084805</v>
      </c>
      <c r="D17" s="60">
        <v>7.796161310723221</v>
      </c>
      <c r="E17" s="62">
        <v>100</v>
      </c>
      <c r="G17" s="65" t="s">
        <v>95</v>
      </c>
      <c r="H17" s="123">
        <v>30.690999999999999</v>
      </c>
      <c r="I17" s="123">
        <v>6578.21</v>
      </c>
      <c r="J17" s="123">
        <v>558.80600000000004</v>
      </c>
      <c r="K17" s="62">
        <v>7167.7070000000003</v>
      </c>
    </row>
    <row r="18" spans="1:11" ht="13">
      <c r="A18" s="65" t="s">
        <v>96</v>
      </c>
      <c r="B18" s="60">
        <v>0</v>
      </c>
      <c r="C18" s="60">
        <v>90.678320641300175</v>
      </c>
      <c r="D18" s="60">
        <v>9.3216793586998268</v>
      </c>
      <c r="E18" s="62">
        <v>100</v>
      </c>
      <c r="G18" s="65" t="s">
        <v>96</v>
      </c>
      <c r="H18" s="123">
        <v>0</v>
      </c>
      <c r="I18" s="123">
        <v>47889.429612442698</v>
      </c>
      <c r="J18" s="123">
        <v>4923.0058999890034</v>
      </c>
      <c r="K18" s="62">
        <v>52812.435512431701</v>
      </c>
    </row>
    <row r="19" spans="1:11" ht="13">
      <c r="A19" s="65" t="s">
        <v>97</v>
      </c>
      <c r="B19" s="60">
        <v>0</v>
      </c>
      <c r="C19" s="60">
        <v>94.145208224105261</v>
      </c>
      <c r="D19" s="60">
        <v>5.8547917758947401</v>
      </c>
      <c r="E19" s="62">
        <v>100</v>
      </c>
      <c r="G19" s="65" t="s">
        <v>97</v>
      </c>
      <c r="H19" s="123">
        <v>0</v>
      </c>
      <c r="I19" s="123">
        <v>8832.8230000000003</v>
      </c>
      <c r="J19" s="123">
        <v>549.30399999999997</v>
      </c>
      <c r="K19" s="62">
        <v>9382.1270000000004</v>
      </c>
    </row>
    <row r="20" spans="1:11" ht="13">
      <c r="A20" s="54" t="s">
        <v>98</v>
      </c>
      <c r="B20" s="60">
        <v>0</v>
      </c>
      <c r="C20" s="60">
        <v>93.296803898030717</v>
      </c>
      <c r="D20" s="60">
        <v>6.7031961019692874</v>
      </c>
      <c r="E20" s="62">
        <v>100</v>
      </c>
      <c r="G20" s="54" t="s">
        <v>98</v>
      </c>
      <c r="H20" s="123">
        <v>0</v>
      </c>
      <c r="I20" s="123">
        <v>14233.18507</v>
      </c>
      <c r="J20" s="123">
        <v>1022.627</v>
      </c>
      <c r="K20" s="62">
        <v>15255.81207</v>
      </c>
    </row>
    <row r="21" spans="1:11" ht="13">
      <c r="A21" s="54" t="s">
        <v>99</v>
      </c>
      <c r="B21" s="60">
        <v>0.1322052286125471</v>
      </c>
      <c r="C21" s="60">
        <v>92.399369132556814</v>
      </c>
      <c r="D21" s="60">
        <v>7.4684256388306416</v>
      </c>
      <c r="E21" s="62">
        <v>100</v>
      </c>
      <c r="G21" s="54" t="s">
        <v>99</v>
      </c>
      <c r="H21" s="123">
        <v>27.81352</v>
      </c>
      <c r="I21" s="123">
        <v>19439.107880426502</v>
      </c>
      <c r="J21" s="123">
        <v>1571.2177805229001</v>
      </c>
      <c r="K21" s="62">
        <v>21038.139180949402</v>
      </c>
    </row>
    <row r="22" spans="1:11" ht="13">
      <c r="A22" s="54" t="s">
        <v>100</v>
      </c>
      <c r="B22" s="60">
        <v>0</v>
      </c>
      <c r="C22" s="60">
        <v>94.104831271270001</v>
      </c>
      <c r="D22" s="60">
        <v>5.8951687287300016</v>
      </c>
      <c r="E22" s="62">
        <v>100</v>
      </c>
      <c r="G22" s="54" t="s">
        <v>100</v>
      </c>
      <c r="H22" s="123">
        <v>0</v>
      </c>
      <c r="I22" s="123">
        <v>4733.9999999999991</v>
      </c>
      <c r="J22" s="123">
        <v>296.55999999999989</v>
      </c>
      <c r="K22" s="62">
        <v>5030.5599999999986</v>
      </c>
    </row>
    <row r="23" spans="1:11" ht="13">
      <c r="A23" s="54" t="s">
        <v>101</v>
      </c>
      <c r="B23" s="60">
        <v>0</v>
      </c>
      <c r="C23" s="60">
        <v>94.434631073851222</v>
      </c>
      <c r="D23" s="60">
        <v>5.5653689261487598</v>
      </c>
      <c r="E23" s="62">
        <v>99.999999999999986</v>
      </c>
      <c r="G23" s="54" t="s">
        <v>101</v>
      </c>
      <c r="H23" s="123">
        <v>0</v>
      </c>
      <c r="I23" s="123">
        <v>18600.012519995998</v>
      </c>
      <c r="J23" s="123">
        <v>1096.1649399976</v>
      </c>
      <c r="K23" s="62">
        <v>19696.1774599936</v>
      </c>
    </row>
    <row r="24" spans="1:11" ht="13">
      <c r="A24" s="54" t="s">
        <v>102</v>
      </c>
      <c r="B24" s="60">
        <v>0</v>
      </c>
      <c r="C24" s="60">
        <v>92.523359078156858</v>
      </c>
      <c r="D24" s="60">
        <v>7.47664092184315</v>
      </c>
      <c r="E24" s="62">
        <v>100.00000000000001</v>
      </c>
      <c r="G24" s="54" t="s">
        <v>102</v>
      </c>
      <c r="H24" s="123">
        <v>0</v>
      </c>
      <c r="I24" s="123">
        <v>40427.264989946998</v>
      </c>
      <c r="J24" s="123">
        <v>3266.8522499999999</v>
      </c>
      <c r="K24" s="62">
        <v>43694.117239946994</v>
      </c>
    </row>
    <row r="25" spans="1:11" ht="25.5" customHeight="1">
      <c r="A25" s="6" t="s">
        <v>129</v>
      </c>
      <c r="B25" s="62">
        <v>8.3261347265706567E-2</v>
      </c>
      <c r="C25" s="62">
        <v>92.204517560708112</v>
      </c>
      <c r="D25" s="62">
        <v>7.7122210920261889</v>
      </c>
      <c r="E25" s="62">
        <v>100</v>
      </c>
      <c r="F25" s="6"/>
      <c r="G25" s="6" t="s">
        <v>129</v>
      </c>
      <c r="H25" s="13">
        <v>445.55442827294496</v>
      </c>
      <c r="I25" s="13">
        <v>493411.79857252678</v>
      </c>
      <c r="J25" s="13">
        <v>41270.221684096789</v>
      </c>
      <c r="K25" s="13">
        <v>535127.57468489651</v>
      </c>
    </row>
    <row r="26" spans="1:11" s="14" customFormat="1" ht="24" customHeight="1">
      <c r="A26" s="28" t="s">
        <v>1</v>
      </c>
      <c r="G26" s="28"/>
    </row>
    <row r="27" spans="1:11" s="14" customFormat="1" ht="24" customHeight="1">
      <c r="A27" s="28" t="s">
        <v>130</v>
      </c>
      <c r="G27" s="28" t="s">
        <v>130</v>
      </c>
    </row>
    <row r="28" spans="1:11">
      <c r="A28" s="17" t="s">
        <v>1</v>
      </c>
      <c r="G28" s="17"/>
    </row>
    <row r="29" spans="1:11" s="16" customFormat="1" ht="18.75" customHeight="1">
      <c r="A29" s="29"/>
      <c r="B29" s="8" t="s">
        <v>48</v>
      </c>
      <c r="C29" s="8" t="s">
        <v>127</v>
      </c>
      <c r="D29" s="8" t="s">
        <v>128</v>
      </c>
      <c r="E29" s="8" t="s">
        <v>125</v>
      </c>
      <c r="G29" s="29"/>
      <c r="H29" s="8" t="s">
        <v>48</v>
      </c>
      <c r="I29" s="8" t="s">
        <v>127</v>
      </c>
      <c r="J29" s="8" t="s">
        <v>128</v>
      </c>
      <c r="K29" s="8" t="s">
        <v>125</v>
      </c>
    </row>
    <row r="30" spans="1:11" s="16" customFormat="1" ht="12.75" customHeight="1">
      <c r="A30" s="110" t="s">
        <v>86</v>
      </c>
      <c r="B30" s="123" t="s">
        <v>196</v>
      </c>
      <c r="C30" s="123" t="s">
        <v>196</v>
      </c>
      <c r="D30" s="123" t="s">
        <v>196</v>
      </c>
      <c r="E30" s="123" t="s">
        <v>196</v>
      </c>
      <c r="G30" s="110" t="s">
        <v>86</v>
      </c>
      <c r="H30" s="123">
        <v>0</v>
      </c>
      <c r="I30" s="123">
        <v>0</v>
      </c>
      <c r="J30" s="123">
        <v>0</v>
      </c>
      <c r="K30" s="62">
        <v>0</v>
      </c>
    </row>
    <row r="31" spans="1:11" ht="13">
      <c r="A31" s="54" t="s">
        <v>87</v>
      </c>
      <c r="B31" s="60">
        <v>21.225332969664041</v>
      </c>
      <c r="C31" s="60">
        <v>60.05605635864206</v>
      </c>
      <c r="D31" s="60">
        <v>18.718610671693902</v>
      </c>
      <c r="E31" s="62">
        <v>100</v>
      </c>
      <c r="G31" s="54" t="s">
        <v>87</v>
      </c>
      <c r="H31" s="123">
        <v>2999.7666748400002</v>
      </c>
      <c r="I31" s="123">
        <v>8487.6951868999986</v>
      </c>
      <c r="J31" s="123">
        <v>2645.4927502199998</v>
      </c>
      <c r="K31" s="62">
        <v>14132.954611959998</v>
      </c>
    </row>
    <row r="32" spans="1:11" ht="13">
      <c r="A32" s="54" t="s">
        <v>88</v>
      </c>
      <c r="B32" s="60">
        <v>11.932219978185302</v>
      </c>
      <c r="C32" s="60">
        <v>59.508185450924856</v>
      </c>
      <c r="D32" s="60">
        <v>28.559594570889828</v>
      </c>
      <c r="E32" s="62">
        <v>99.999999999999986</v>
      </c>
      <c r="G32" s="54" t="s">
        <v>88</v>
      </c>
      <c r="H32" s="123">
        <v>511.0682599999999</v>
      </c>
      <c r="I32" s="123">
        <v>2548.7918300000001</v>
      </c>
      <c r="J32" s="123">
        <v>1223.23443</v>
      </c>
      <c r="K32" s="62">
        <v>4283.0945200000006</v>
      </c>
    </row>
    <row r="33" spans="1:11" ht="13">
      <c r="A33" s="54" t="s">
        <v>89</v>
      </c>
      <c r="B33" s="60">
        <v>15.665680815924338</v>
      </c>
      <c r="C33" s="60">
        <v>75.349040744315928</v>
      </c>
      <c r="D33" s="60">
        <v>8.9852784397597301</v>
      </c>
      <c r="E33" s="62">
        <v>99.999999999999986</v>
      </c>
      <c r="G33" s="54" t="s">
        <v>89</v>
      </c>
      <c r="H33" s="123">
        <v>953.78901000000008</v>
      </c>
      <c r="I33" s="123">
        <v>4587.5495498999999</v>
      </c>
      <c r="J33" s="123">
        <v>547.05952000000002</v>
      </c>
      <c r="K33" s="62">
        <v>6088.3980799000001</v>
      </c>
    </row>
    <row r="34" spans="1:11" ht="13">
      <c r="A34" s="54" t="s">
        <v>90</v>
      </c>
      <c r="B34" s="60">
        <v>8.2283708997325427</v>
      </c>
      <c r="C34" s="60">
        <v>85.134918647506524</v>
      </c>
      <c r="D34" s="60">
        <v>6.6367104527609424</v>
      </c>
      <c r="E34" s="62">
        <v>100</v>
      </c>
      <c r="G34" s="54" t="s">
        <v>90</v>
      </c>
      <c r="H34" s="123">
        <v>1802.9029399999999</v>
      </c>
      <c r="I34" s="123">
        <v>18653.752607486302</v>
      </c>
      <c r="J34" s="123">
        <v>1454.1571998899999</v>
      </c>
      <c r="K34" s="62">
        <v>21910.812747376302</v>
      </c>
    </row>
    <row r="35" spans="1:11" ht="13">
      <c r="A35" s="54" t="s">
        <v>199</v>
      </c>
      <c r="B35" s="60">
        <v>1.3794225206408783</v>
      </c>
      <c r="C35" s="60">
        <v>98.620577479359127</v>
      </c>
      <c r="D35" s="60">
        <v>0</v>
      </c>
      <c r="E35" s="62">
        <v>100</v>
      </c>
      <c r="G35" s="54" t="s">
        <v>199</v>
      </c>
      <c r="H35" s="123">
        <v>19.767589999999998</v>
      </c>
      <c r="I35" s="123">
        <v>1413.26614</v>
      </c>
      <c r="J35" s="123">
        <v>0</v>
      </c>
      <c r="K35" s="62">
        <v>1433.0337299999999</v>
      </c>
    </row>
    <row r="36" spans="1:11" ht="13">
      <c r="A36" s="54" t="s">
        <v>92</v>
      </c>
      <c r="B36" s="60">
        <v>6.9695511822935927</v>
      </c>
      <c r="C36" s="60">
        <v>86.465489341832708</v>
      </c>
      <c r="D36" s="60">
        <v>6.5649594758737022</v>
      </c>
      <c r="E36" s="62">
        <v>100</v>
      </c>
      <c r="G36" s="54" t="s">
        <v>92</v>
      </c>
      <c r="H36" s="123">
        <v>1259.94732</v>
      </c>
      <c r="I36" s="123">
        <v>15631.130143</v>
      </c>
      <c r="J36" s="123">
        <v>1186.80570401</v>
      </c>
      <c r="K36" s="62">
        <v>18077.883167010001</v>
      </c>
    </row>
    <row r="37" spans="1:11" ht="13">
      <c r="A37" s="54" t="s">
        <v>93</v>
      </c>
      <c r="B37" s="60">
        <v>3.6781756611896794</v>
      </c>
      <c r="C37" s="60">
        <v>83.965448989723797</v>
      </c>
      <c r="D37" s="60">
        <v>12.356375349086521</v>
      </c>
      <c r="E37" s="62">
        <v>100</v>
      </c>
      <c r="G37" s="54" t="s">
        <v>93</v>
      </c>
      <c r="H37" s="123">
        <v>117.41724999900001</v>
      </c>
      <c r="I37" s="123">
        <v>2680.4027385999998</v>
      </c>
      <c r="J37" s="123">
        <v>394.44870150000003</v>
      </c>
      <c r="K37" s="62">
        <v>3192.2686900989997</v>
      </c>
    </row>
    <row r="38" spans="1:11" ht="13">
      <c r="A38" s="65" t="s">
        <v>94</v>
      </c>
      <c r="B38" s="60">
        <v>14.498182877250098</v>
      </c>
      <c r="C38" s="60">
        <v>83.863166077419876</v>
      </c>
      <c r="D38" s="60">
        <v>1.6386510453300271</v>
      </c>
      <c r="E38" s="62">
        <v>100</v>
      </c>
      <c r="G38" s="65" t="s">
        <v>94</v>
      </c>
      <c r="H38" s="123">
        <v>1309.26890998</v>
      </c>
      <c r="I38" s="123">
        <v>7573.3239791000015</v>
      </c>
      <c r="J38" s="123">
        <v>147.97957</v>
      </c>
      <c r="K38" s="62">
        <v>9030.5724590800019</v>
      </c>
    </row>
    <row r="39" spans="1:11" ht="13">
      <c r="A39" s="65" t="s">
        <v>95</v>
      </c>
      <c r="B39" s="60">
        <v>89.041095890410958</v>
      </c>
      <c r="C39" s="60">
        <v>0</v>
      </c>
      <c r="D39" s="60">
        <v>10.958904109589042</v>
      </c>
      <c r="E39" s="62">
        <v>100</v>
      </c>
      <c r="G39" s="65" t="s">
        <v>95</v>
      </c>
      <c r="H39" s="123">
        <v>19.5</v>
      </c>
      <c r="I39" s="123">
        <v>0</v>
      </c>
      <c r="J39" s="123">
        <v>2.4</v>
      </c>
      <c r="K39" s="62">
        <v>21.9</v>
      </c>
    </row>
    <row r="40" spans="1:11" ht="13">
      <c r="A40" s="65" t="s">
        <v>96</v>
      </c>
      <c r="B40" s="60">
        <v>22.792324482505688</v>
      </c>
      <c r="C40" s="60">
        <v>59.14434287422268</v>
      </c>
      <c r="D40" s="60">
        <v>18.063332643271643</v>
      </c>
      <c r="E40" s="62">
        <v>100</v>
      </c>
      <c r="G40" s="65" t="s">
        <v>96</v>
      </c>
      <c r="H40" s="123">
        <v>2447.96306</v>
      </c>
      <c r="I40" s="123">
        <v>6352.2773499999994</v>
      </c>
      <c r="J40" s="123">
        <v>1940.0553500000001</v>
      </c>
      <c r="K40" s="62">
        <v>10740.295759999999</v>
      </c>
    </row>
    <row r="41" spans="1:11" ht="13">
      <c r="A41" s="65" t="s">
        <v>97</v>
      </c>
      <c r="B41" s="60">
        <v>11.688546088498331</v>
      </c>
      <c r="C41" s="60">
        <v>63.63113691071807</v>
      </c>
      <c r="D41" s="60">
        <v>24.680317000783603</v>
      </c>
      <c r="E41" s="62">
        <v>100</v>
      </c>
      <c r="G41" s="65" t="s">
        <v>97</v>
      </c>
      <c r="H41" s="123">
        <v>419.00200000000001</v>
      </c>
      <c r="I41" s="123">
        <v>2281</v>
      </c>
      <c r="J41" s="123">
        <v>884.721</v>
      </c>
      <c r="K41" s="62">
        <v>3584.723</v>
      </c>
    </row>
    <row r="42" spans="1:11" ht="13">
      <c r="A42" s="54" t="s">
        <v>98</v>
      </c>
      <c r="B42" s="60">
        <v>7.9185620028961168</v>
      </c>
      <c r="C42" s="60">
        <v>89.198679552821432</v>
      </c>
      <c r="D42" s="60">
        <v>2.8827584442824441</v>
      </c>
      <c r="E42" s="62">
        <v>100</v>
      </c>
      <c r="G42" s="54" t="s">
        <v>98</v>
      </c>
      <c r="H42" s="123">
        <v>222.892</v>
      </c>
      <c r="I42" s="123">
        <v>2510.768</v>
      </c>
      <c r="J42" s="123">
        <v>81.144000000000005</v>
      </c>
      <c r="K42" s="62">
        <v>2814.8040000000001</v>
      </c>
    </row>
    <row r="43" spans="1:11" ht="13">
      <c r="A43" s="54" t="s">
        <v>99</v>
      </c>
      <c r="B43" s="60">
        <v>16.604340954962886</v>
      </c>
      <c r="C43" s="60">
        <v>75.767170540322013</v>
      </c>
      <c r="D43" s="60">
        <v>7.6284885047150945</v>
      </c>
      <c r="E43" s="62">
        <v>99.999999999999986</v>
      </c>
      <c r="G43" s="54" t="s">
        <v>99</v>
      </c>
      <c r="H43" s="123">
        <v>844.94529</v>
      </c>
      <c r="I43" s="123">
        <v>3855.5648826000001</v>
      </c>
      <c r="J43" s="123">
        <v>388.19098266899988</v>
      </c>
      <c r="K43" s="62">
        <v>5088.7011552690001</v>
      </c>
    </row>
    <row r="44" spans="1:11" ht="13">
      <c r="A44" s="54" t="s">
        <v>100</v>
      </c>
      <c r="B44" s="60">
        <v>18.246601345899727</v>
      </c>
      <c r="C44" s="60">
        <v>64.535992078678234</v>
      </c>
      <c r="D44" s="60">
        <v>17.217406575422029</v>
      </c>
      <c r="E44" s="62">
        <v>99.999999999999986</v>
      </c>
      <c r="G44" s="54" t="s">
        <v>100</v>
      </c>
      <c r="H44" s="123">
        <v>140.13999999999999</v>
      </c>
      <c r="I44" s="123">
        <v>495.65800000000002</v>
      </c>
      <c r="J44" s="123">
        <v>132.23544000000001</v>
      </c>
      <c r="K44" s="62">
        <v>768.03344000000004</v>
      </c>
    </row>
    <row r="45" spans="1:11" ht="13">
      <c r="A45" s="54" t="s">
        <v>101</v>
      </c>
      <c r="B45" s="60">
        <v>4.1383852298365031</v>
      </c>
      <c r="C45" s="60">
        <v>68.542732270011669</v>
      </c>
      <c r="D45" s="60">
        <v>27.318882500151815</v>
      </c>
      <c r="E45" s="62">
        <v>99.999999999999986</v>
      </c>
      <c r="G45" s="54" t="s">
        <v>101</v>
      </c>
      <c r="H45" s="123">
        <v>233.065</v>
      </c>
      <c r="I45" s="123">
        <v>3860.18</v>
      </c>
      <c r="J45" s="123">
        <v>1538.5409999999999</v>
      </c>
      <c r="K45" s="62">
        <v>5631.7860000000001</v>
      </c>
    </row>
    <row r="46" spans="1:11" ht="13">
      <c r="A46" s="54" t="s">
        <v>102</v>
      </c>
      <c r="B46" s="60">
        <v>20.923652445405999</v>
      </c>
      <c r="C46" s="60">
        <v>54.674835673173305</v>
      </c>
      <c r="D46" s="60">
        <v>24.401511881420703</v>
      </c>
      <c r="E46" s="62">
        <v>100</v>
      </c>
      <c r="G46" s="54" t="s">
        <v>102</v>
      </c>
      <c r="H46" s="123">
        <v>1951.7320199999999</v>
      </c>
      <c r="I46" s="123">
        <v>5100</v>
      </c>
      <c r="J46" s="123">
        <v>2276.1423799999998</v>
      </c>
      <c r="K46" s="62">
        <v>9327.8743999999988</v>
      </c>
    </row>
    <row r="47" spans="1:11" ht="25.5" customHeight="1">
      <c r="A47" s="6" t="s">
        <v>129</v>
      </c>
      <c r="B47" s="62">
        <v>13.134886368205562</v>
      </c>
      <c r="C47" s="62">
        <v>74.083770209292837</v>
      </c>
      <c r="D47" s="62">
        <v>12.781343422501598</v>
      </c>
      <c r="E47" s="62">
        <v>99.999999999999986</v>
      </c>
      <c r="F47" s="6"/>
      <c r="G47" s="6" t="s">
        <v>129</v>
      </c>
      <c r="H47" s="13">
        <v>15253.167324819</v>
      </c>
      <c r="I47" s="13">
        <v>86031.360407586282</v>
      </c>
      <c r="J47" s="13">
        <v>14842.608028289</v>
      </c>
      <c r="K47" s="13">
        <v>116127.13576069428</v>
      </c>
    </row>
    <row r="48" spans="1:11" s="14" customFormat="1" ht="24" customHeight="1">
      <c r="A48" s="28" t="s">
        <v>1</v>
      </c>
      <c r="G48" s="28"/>
    </row>
    <row r="49" spans="1:11" s="14" customFormat="1" ht="24" customHeight="1">
      <c r="A49" s="28" t="s">
        <v>131</v>
      </c>
      <c r="G49" s="28" t="s">
        <v>131</v>
      </c>
    </row>
    <row r="50" spans="1:11">
      <c r="A50" s="17" t="s">
        <v>1</v>
      </c>
      <c r="G50" s="17"/>
    </row>
    <row r="51" spans="1:11" s="16" customFormat="1" ht="18.75" customHeight="1">
      <c r="A51" s="29"/>
      <c r="B51" s="8" t="s">
        <v>48</v>
      </c>
      <c r="C51" s="8" t="s">
        <v>127</v>
      </c>
      <c r="D51" s="8" t="s">
        <v>128</v>
      </c>
      <c r="E51" s="8" t="s">
        <v>125</v>
      </c>
      <c r="G51" s="29"/>
      <c r="H51" s="8" t="s">
        <v>48</v>
      </c>
      <c r="I51" s="8" t="s">
        <v>127</v>
      </c>
      <c r="J51" s="8" t="s">
        <v>128</v>
      </c>
      <c r="K51" s="8" t="s">
        <v>125</v>
      </c>
    </row>
    <row r="52" spans="1:11" s="16" customFormat="1" ht="12.75" customHeight="1">
      <c r="A52" s="110" t="s">
        <v>86</v>
      </c>
      <c r="B52" s="123" t="s">
        <v>196</v>
      </c>
      <c r="C52" s="123" t="s">
        <v>196</v>
      </c>
      <c r="D52" s="123" t="s">
        <v>196</v>
      </c>
      <c r="E52" s="123" t="s">
        <v>196</v>
      </c>
      <c r="G52" s="110" t="s">
        <v>86</v>
      </c>
      <c r="H52" s="123">
        <v>0</v>
      </c>
      <c r="I52" s="123">
        <v>0</v>
      </c>
      <c r="J52" s="123">
        <v>0</v>
      </c>
      <c r="K52" s="62">
        <v>0</v>
      </c>
    </row>
    <row r="53" spans="1:11" ht="13">
      <c r="A53" s="54" t="s">
        <v>87</v>
      </c>
      <c r="B53" s="60">
        <v>8.4340059533336204E-2</v>
      </c>
      <c r="C53" s="60">
        <v>12.754618558058539</v>
      </c>
      <c r="D53" s="60">
        <v>87.161041382408129</v>
      </c>
      <c r="E53" s="62">
        <v>100</v>
      </c>
      <c r="G53" s="54" t="s">
        <v>87</v>
      </c>
      <c r="H53" s="123">
        <v>14.568710186100001</v>
      </c>
      <c r="I53" s="123">
        <v>2203.2038195700002</v>
      </c>
      <c r="J53" s="123">
        <v>15056.00017886</v>
      </c>
      <c r="K53" s="62">
        <v>17273.772708616099</v>
      </c>
    </row>
    <row r="54" spans="1:11" ht="13">
      <c r="A54" s="54" t="s">
        <v>88</v>
      </c>
      <c r="B54" s="60">
        <v>0</v>
      </c>
      <c r="C54" s="60">
        <v>69.441851082953931</v>
      </c>
      <c r="D54" s="60">
        <v>30.558148917046076</v>
      </c>
      <c r="E54" s="62">
        <v>100</v>
      </c>
      <c r="G54" s="54" t="s">
        <v>88</v>
      </c>
      <c r="H54" s="123">
        <v>0</v>
      </c>
      <c r="I54" s="123">
        <v>691.71098000000006</v>
      </c>
      <c r="J54" s="123">
        <v>304.39003000000002</v>
      </c>
      <c r="K54" s="62">
        <v>996.10101000000009</v>
      </c>
    </row>
    <row r="55" spans="1:11" ht="13">
      <c r="A55" s="54" t="s">
        <v>89</v>
      </c>
      <c r="B55" s="60">
        <v>0</v>
      </c>
      <c r="C55" s="60">
        <v>20.022942592597957</v>
      </c>
      <c r="D55" s="60">
        <v>79.977057407402043</v>
      </c>
      <c r="E55" s="62">
        <v>100</v>
      </c>
      <c r="G55" s="54" t="s">
        <v>89</v>
      </c>
      <c r="H55" s="123">
        <v>0</v>
      </c>
      <c r="I55" s="123">
        <v>575.83105999899999</v>
      </c>
      <c r="J55" s="123">
        <v>2300.0252599999999</v>
      </c>
      <c r="K55" s="62">
        <v>2875.8563199989999</v>
      </c>
    </row>
    <row r="56" spans="1:11" ht="13">
      <c r="A56" s="54" t="s">
        <v>90</v>
      </c>
      <c r="B56" s="60">
        <v>0</v>
      </c>
      <c r="C56" s="60">
        <v>55.261679790001374</v>
      </c>
      <c r="D56" s="60">
        <v>44.738320209998633</v>
      </c>
      <c r="E56" s="62">
        <v>100</v>
      </c>
      <c r="G56" s="54" t="s">
        <v>90</v>
      </c>
      <c r="H56" s="123">
        <v>0</v>
      </c>
      <c r="I56" s="123">
        <v>8063.7585420318001</v>
      </c>
      <c r="J56" s="123">
        <v>6528.1948199990002</v>
      </c>
      <c r="K56" s="62">
        <v>14591.953362030799</v>
      </c>
    </row>
    <row r="57" spans="1:11" ht="13">
      <c r="A57" s="54" t="s">
        <v>199</v>
      </c>
      <c r="B57" s="60">
        <v>0.1228772255138026</v>
      </c>
      <c r="C57" s="60">
        <v>90.933904965503572</v>
      </c>
      <c r="D57" s="60">
        <v>8.9432178089826255</v>
      </c>
      <c r="E57" s="62">
        <v>100</v>
      </c>
      <c r="G57" s="54" t="s">
        <v>199</v>
      </c>
      <c r="H57" s="123">
        <v>3.3809999999999998</v>
      </c>
      <c r="I57" s="123">
        <v>2502.0709200000001</v>
      </c>
      <c r="J57" s="123">
        <v>246.07505</v>
      </c>
      <c r="K57" s="62">
        <v>2751.5269699999999</v>
      </c>
    </row>
    <row r="58" spans="1:11" ht="13">
      <c r="A58" s="54" t="s">
        <v>92</v>
      </c>
      <c r="B58" s="60">
        <v>0</v>
      </c>
      <c r="C58" s="60">
        <v>79.946158588317275</v>
      </c>
      <c r="D58" s="60">
        <v>20.053841411682722</v>
      </c>
      <c r="E58" s="62">
        <v>100</v>
      </c>
      <c r="G58" s="54" t="s">
        <v>92</v>
      </c>
      <c r="H58" s="123">
        <v>0</v>
      </c>
      <c r="I58" s="123">
        <v>12211.624991000001</v>
      </c>
      <c r="J58" s="123">
        <v>3063.1864654000001</v>
      </c>
      <c r="K58" s="62">
        <v>15274.811456400001</v>
      </c>
    </row>
    <row r="59" spans="1:11" ht="13">
      <c r="A59" s="54" t="s">
        <v>93</v>
      </c>
      <c r="B59" s="60">
        <v>0</v>
      </c>
      <c r="C59" s="60">
        <v>89.410084953374096</v>
      </c>
      <c r="D59" s="60">
        <v>10.589915046625913</v>
      </c>
      <c r="E59" s="62">
        <v>100.00000000000001</v>
      </c>
      <c r="G59" s="54" t="s">
        <v>93</v>
      </c>
      <c r="H59" s="123">
        <v>0</v>
      </c>
      <c r="I59" s="123">
        <v>3812.3504053000001</v>
      </c>
      <c r="J59" s="123">
        <v>451.54265249999997</v>
      </c>
      <c r="K59" s="62">
        <v>4263.8930578</v>
      </c>
    </row>
    <row r="60" spans="1:11" ht="13">
      <c r="A60" s="65" t="s">
        <v>94</v>
      </c>
      <c r="B60" s="60">
        <v>0.45140321297560931</v>
      </c>
      <c r="C60" s="60">
        <v>80.0360173059196</v>
      </c>
      <c r="D60" s="60">
        <v>19.512579481104783</v>
      </c>
      <c r="E60" s="62">
        <v>99.999999999999986</v>
      </c>
      <c r="G60" s="65" t="s">
        <v>94</v>
      </c>
      <c r="H60" s="123">
        <v>59.999999999000003</v>
      </c>
      <c r="I60" s="123">
        <v>10638.296095899999</v>
      </c>
      <c r="J60" s="123">
        <v>2593.5897999690001</v>
      </c>
      <c r="K60" s="62">
        <v>13291.885895867999</v>
      </c>
    </row>
    <row r="61" spans="1:11" ht="13">
      <c r="A61" s="65" t="s">
        <v>95</v>
      </c>
      <c r="B61" s="60">
        <v>0.52245363224013874</v>
      </c>
      <c r="C61" s="60">
        <v>0</v>
      </c>
      <c r="D61" s="60">
        <v>99.477546367759857</v>
      </c>
      <c r="E61" s="62">
        <v>100</v>
      </c>
      <c r="G61" s="65" t="s">
        <v>95</v>
      </c>
      <c r="H61" s="123">
        <v>0.88</v>
      </c>
      <c r="I61" s="123">
        <v>0</v>
      </c>
      <c r="J61" s="123">
        <v>167.55600000000001</v>
      </c>
      <c r="K61" s="62">
        <v>168.43600000000001</v>
      </c>
    </row>
    <row r="62" spans="1:11" ht="13">
      <c r="A62" s="65" t="s">
        <v>96</v>
      </c>
      <c r="B62" s="60">
        <v>0</v>
      </c>
      <c r="C62" s="60">
        <v>32.627872154522578</v>
      </c>
      <c r="D62" s="60">
        <v>67.372127845477408</v>
      </c>
      <c r="E62" s="62">
        <v>99.999999999999986</v>
      </c>
      <c r="G62" s="65" t="s">
        <v>96</v>
      </c>
      <c r="H62" s="123">
        <v>0</v>
      </c>
      <c r="I62" s="123">
        <v>2087.2238699999998</v>
      </c>
      <c r="J62" s="123">
        <v>4309.8340200000002</v>
      </c>
      <c r="K62" s="62">
        <v>6397.05789</v>
      </c>
    </row>
    <row r="63" spans="1:11" ht="13">
      <c r="A63" s="65" t="s">
        <v>97</v>
      </c>
      <c r="B63" s="60">
        <v>0</v>
      </c>
      <c r="C63" s="60">
        <v>62.227481308663378</v>
      </c>
      <c r="D63" s="60">
        <v>37.772518691336622</v>
      </c>
      <c r="E63" s="62">
        <v>100</v>
      </c>
      <c r="G63" s="65" t="s">
        <v>97</v>
      </c>
      <c r="H63" s="123">
        <v>0</v>
      </c>
      <c r="I63" s="123">
        <v>1280</v>
      </c>
      <c r="J63" s="123">
        <v>776.96899999999994</v>
      </c>
      <c r="K63" s="62">
        <v>2056.9690000000001</v>
      </c>
    </row>
    <row r="64" spans="1:11" ht="13">
      <c r="A64" s="54" t="s">
        <v>98</v>
      </c>
      <c r="B64" s="60">
        <v>0</v>
      </c>
      <c r="C64" s="60">
        <v>68.127300040536355</v>
      </c>
      <c r="D64" s="60">
        <v>31.872699959463645</v>
      </c>
      <c r="E64" s="62">
        <v>100</v>
      </c>
      <c r="G64" s="54" t="s">
        <v>98</v>
      </c>
      <c r="H64" s="123">
        <v>0</v>
      </c>
      <c r="I64" s="123">
        <v>1114.269</v>
      </c>
      <c r="J64" s="123">
        <v>521.29999999999995</v>
      </c>
      <c r="K64" s="62">
        <v>1635.569</v>
      </c>
    </row>
    <row r="65" spans="1:11" ht="13">
      <c r="A65" s="54" t="s">
        <v>99</v>
      </c>
      <c r="B65" s="60">
        <v>0</v>
      </c>
      <c r="C65" s="60">
        <v>54.175866100060979</v>
      </c>
      <c r="D65" s="60">
        <v>45.824133899939021</v>
      </c>
      <c r="E65" s="62">
        <v>100</v>
      </c>
      <c r="G65" s="54" t="s">
        <v>99</v>
      </c>
      <c r="H65" s="123">
        <v>0</v>
      </c>
      <c r="I65" s="123">
        <v>1603.0434791600001</v>
      </c>
      <c r="J65" s="123">
        <v>1355.918868021</v>
      </c>
      <c r="K65" s="62">
        <v>2958.962347181</v>
      </c>
    </row>
    <row r="66" spans="1:11" ht="13">
      <c r="A66" s="54" t="s">
        <v>100</v>
      </c>
      <c r="B66" s="60">
        <v>0</v>
      </c>
      <c r="C66" s="60">
        <v>65.51308451715289</v>
      </c>
      <c r="D66" s="60">
        <v>34.48691548284711</v>
      </c>
      <c r="E66" s="62">
        <v>100</v>
      </c>
      <c r="G66" s="54" t="s">
        <v>100</v>
      </c>
      <c r="H66" s="123">
        <v>0</v>
      </c>
      <c r="I66" s="123">
        <v>1095.6400000000001</v>
      </c>
      <c r="J66" s="123">
        <v>576.75873999999999</v>
      </c>
      <c r="K66" s="62">
        <v>1672.3987400000001</v>
      </c>
    </row>
    <row r="67" spans="1:11" ht="13">
      <c r="A67" s="54" t="s">
        <v>101</v>
      </c>
      <c r="B67" s="60">
        <v>0</v>
      </c>
      <c r="C67" s="60">
        <v>85.200240391500444</v>
      </c>
      <c r="D67" s="60">
        <v>14.799759608499549</v>
      </c>
      <c r="E67" s="62">
        <v>100</v>
      </c>
      <c r="G67" s="54" t="s">
        <v>101</v>
      </c>
      <c r="H67" s="123">
        <v>0</v>
      </c>
      <c r="I67" s="123">
        <v>1361.806</v>
      </c>
      <c r="J67" s="123">
        <v>236.55333999999999</v>
      </c>
      <c r="K67" s="62">
        <v>1598.35934</v>
      </c>
    </row>
    <row r="68" spans="1:11" ht="13">
      <c r="A68" s="54" t="s">
        <v>102</v>
      </c>
      <c r="B68" s="60">
        <v>0</v>
      </c>
      <c r="C68" s="60">
        <v>0</v>
      </c>
      <c r="D68" s="60">
        <v>100</v>
      </c>
      <c r="E68" s="62">
        <v>100</v>
      </c>
      <c r="G68" s="54" t="s">
        <v>102</v>
      </c>
      <c r="H68" s="123">
        <v>0</v>
      </c>
      <c r="I68" s="123">
        <v>0</v>
      </c>
      <c r="J68" s="123">
        <v>2221.1046299599998</v>
      </c>
      <c r="K68" s="62">
        <v>2221.1046299599998</v>
      </c>
    </row>
    <row r="69" spans="1:11" ht="25.5" customHeight="1">
      <c r="A69" s="6" t="s">
        <v>129</v>
      </c>
      <c r="B69" s="62">
        <v>8.7560685868928664E-2</v>
      </c>
      <c r="C69" s="62">
        <v>54.694616587319913</v>
      </c>
      <c r="D69" s="62">
        <v>45.21782272681115</v>
      </c>
      <c r="E69" s="62">
        <v>100</v>
      </c>
      <c r="F69" s="6"/>
      <c r="G69" s="6" t="s">
        <v>129</v>
      </c>
      <c r="H69" s="13">
        <v>78.829710185099998</v>
      </c>
      <c r="I69" s="13">
        <v>49240.829162960792</v>
      </c>
      <c r="J69" s="13">
        <v>40708.998854708989</v>
      </c>
      <c r="K69" s="13">
        <v>90028.657727854894</v>
      </c>
    </row>
    <row r="70" spans="1:11" s="14" customFormat="1" ht="24" customHeight="1">
      <c r="A70" s="28" t="s">
        <v>1</v>
      </c>
      <c r="G70" s="28"/>
    </row>
    <row r="71" spans="1:11" s="14" customFormat="1" ht="24" customHeight="1">
      <c r="A71" s="28" t="s">
        <v>124</v>
      </c>
      <c r="G71" s="28" t="s">
        <v>124</v>
      </c>
    </row>
    <row r="72" spans="1:11">
      <c r="A72" s="17" t="s">
        <v>1</v>
      </c>
      <c r="G72" s="17"/>
    </row>
    <row r="73" spans="1:11" s="16" customFormat="1" ht="18.75" customHeight="1">
      <c r="A73" s="29"/>
      <c r="B73" s="8" t="s">
        <v>48</v>
      </c>
      <c r="C73" s="8" t="s">
        <v>127</v>
      </c>
      <c r="D73" s="8" t="s">
        <v>128</v>
      </c>
      <c r="E73" s="8" t="s">
        <v>125</v>
      </c>
      <c r="G73" s="29"/>
      <c r="H73" s="8" t="s">
        <v>48</v>
      </c>
      <c r="I73" s="8" t="s">
        <v>127</v>
      </c>
      <c r="J73" s="8" t="s">
        <v>128</v>
      </c>
      <c r="K73" s="8" t="s">
        <v>125</v>
      </c>
    </row>
    <row r="74" spans="1:11" s="16" customFormat="1" ht="12.75" customHeight="1">
      <c r="A74" s="110" t="s">
        <v>86</v>
      </c>
      <c r="B74" s="123" t="s">
        <v>196</v>
      </c>
      <c r="C74" s="123" t="s">
        <v>196</v>
      </c>
      <c r="D74" s="123" t="s">
        <v>196</v>
      </c>
      <c r="E74" s="123" t="s">
        <v>196</v>
      </c>
      <c r="G74" s="110" t="s">
        <v>86</v>
      </c>
      <c r="H74" s="123">
        <v>0</v>
      </c>
      <c r="I74" s="123">
        <v>0</v>
      </c>
      <c r="J74" s="123">
        <v>0</v>
      </c>
      <c r="K74" s="62">
        <v>0</v>
      </c>
    </row>
    <row r="75" spans="1:11" ht="13">
      <c r="A75" s="54" t="s">
        <v>87</v>
      </c>
      <c r="B75" s="60">
        <v>0.1894663905440139</v>
      </c>
      <c r="C75" s="60">
        <v>15.550710157132352</v>
      </c>
      <c r="D75" s="60">
        <v>84.25982345232363</v>
      </c>
      <c r="E75" s="62">
        <v>100</v>
      </c>
      <c r="G75" s="54" t="s">
        <v>87</v>
      </c>
      <c r="H75" s="123">
        <v>7.1089099892000007</v>
      </c>
      <c r="I75" s="123">
        <v>583.47339841000007</v>
      </c>
      <c r="J75" s="123">
        <v>3161.48684159</v>
      </c>
      <c r="K75" s="62">
        <v>3752.0691499892</v>
      </c>
    </row>
    <row r="76" spans="1:11" ht="13">
      <c r="A76" s="54" t="s">
        <v>88</v>
      </c>
      <c r="B76" s="60">
        <v>0</v>
      </c>
      <c r="C76" s="60">
        <v>0</v>
      </c>
      <c r="D76" s="60">
        <v>100</v>
      </c>
      <c r="E76" s="62">
        <v>100</v>
      </c>
      <c r="G76" s="54" t="s">
        <v>88</v>
      </c>
      <c r="H76" s="123">
        <v>0</v>
      </c>
      <c r="I76" s="123">
        <v>0</v>
      </c>
      <c r="J76" s="123">
        <v>212.02276000000001</v>
      </c>
      <c r="K76" s="62">
        <v>212.02276000000001</v>
      </c>
    </row>
    <row r="77" spans="1:11" ht="13">
      <c r="A77" s="54" t="s">
        <v>89</v>
      </c>
      <c r="B77" s="60">
        <v>0</v>
      </c>
      <c r="C77" s="60">
        <v>48.080550953858371</v>
      </c>
      <c r="D77" s="60">
        <v>51.919449046141629</v>
      </c>
      <c r="E77" s="62">
        <v>100</v>
      </c>
      <c r="G77" s="54" t="s">
        <v>89</v>
      </c>
      <c r="H77" s="123">
        <v>0</v>
      </c>
      <c r="I77" s="123">
        <v>960.37695000000008</v>
      </c>
      <c r="J77" s="123">
        <v>1037.05638</v>
      </c>
      <c r="K77" s="62">
        <v>1997.4333300000001</v>
      </c>
    </row>
    <row r="78" spans="1:11" ht="13">
      <c r="A78" s="54" t="s">
        <v>90</v>
      </c>
      <c r="B78" s="60">
        <v>11.950261923963065</v>
      </c>
      <c r="C78" s="60">
        <v>60.218743004621643</v>
      </c>
      <c r="D78" s="60">
        <v>27.830995071415288</v>
      </c>
      <c r="E78" s="62">
        <v>100</v>
      </c>
      <c r="G78" s="54" t="s">
        <v>90</v>
      </c>
      <c r="H78" s="123">
        <v>1720.7588599999999</v>
      </c>
      <c r="I78" s="123">
        <v>8671.1016229258985</v>
      </c>
      <c r="J78" s="123">
        <v>4007.4796399000002</v>
      </c>
      <c r="K78" s="62">
        <v>14399.340122825899</v>
      </c>
    </row>
    <row r="79" spans="1:11" ht="13">
      <c r="A79" s="54" t="s">
        <v>199</v>
      </c>
      <c r="B79" s="60">
        <v>0</v>
      </c>
      <c r="C79" s="60">
        <v>100</v>
      </c>
      <c r="D79" s="60">
        <v>0</v>
      </c>
      <c r="E79" s="62">
        <v>100</v>
      </c>
      <c r="G79" s="54" t="s">
        <v>199</v>
      </c>
      <c r="H79" s="123">
        <v>0</v>
      </c>
      <c r="I79" s="123">
        <v>1626.3747900000001</v>
      </c>
      <c r="J79" s="123">
        <v>0</v>
      </c>
      <c r="K79" s="62">
        <v>1626.3747900000001</v>
      </c>
    </row>
    <row r="80" spans="1:11" ht="13">
      <c r="A80" s="54" t="s">
        <v>92</v>
      </c>
      <c r="B80" s="60">
        <v>0.27558968124457384</v>
      </c>
      <c r="C80" s="60">
        <v>97.944292497948112</v>
      </c>
      <c r="D80" s="60">
        <v>1.7801178208072941</v>
      </c>
      <c r="E80" s="62">
        <v>99.999999999999972</v>
      </c>
      <c r="G80" s="54" t="s">
        <v>92</v>
      </c>
      <c r="H80" s="123">
        <v>12.742179999999999</v>
      </c>
      <c r="I80" s="123">
        <v>4528.5578158999997</v>
      </c>
      <c r="J80" s="123">
        <v>82.305627668999989</v>
      </c>
      <c r="K80" s="62">
        <v>4623.6056235690003</v>
      </c>
    </row>
    <row r="81" spans="1:11" ht="13">
      <c r="A81" s="54" t="s">
        <v>93</v>
      </c>
      <c r="B81" s="60">
        <v>3.8681602499871959E-2</v>
      </c>
      <c r="C81" s="60">
        <v>79.726508007740776</v>
      </c>
      <c r="D81" s="60">
        <v>20.234810389759353</v>
      </c>
      <c r="E81" s="62">
        <v>100</v>
      </c>
      <c r="G81" s="54" t="s">
        <v>93</v>
      </c>
      <c r="H81" s="123">
        <v>1.6919999999999999</v>
      </c>
      <c r="I81" s="123">
        <v>3487.3749490999999</v>
      </c>
      <c r="J81" s="123">
        <v>885.10550150000006</v>
      </c>
      <c r="K81" s="62">
        <v>4374.1724506</v>
      </c>
    </row>
    <row r="82" spans="1:11" ht="13">
      <c r="A82" s="65" t="s">
        <v>94</v>
      </c>
      <c r="B82" s="60">
        <v>0.97936555318501961</v>
      </c>
      <c r="C82" s="60">
        <v>87.475722422215824</v>
      </c>
      <c r="D82" s="60">
        <v>11.544912024599165</v>
      </c>
      <c r="E82" s="62">
        <v>100.00000000000001</v>
      </c>
      <c r="G82" s="65" t="s">
        <v>94</v>
      </c>
      <c r="H82" s="123">
        <v>126.67901999999999</v>
      </c>
      <c r="I82" s="123">
        <v>11314.813711999999</v>
      </c>
      <c r="J82" s="123">
        <v>1493.311804265742</v>
      </c>
      <c r="K82" s="62">
        <v>12934.804536265741</v>
      </c>
    </row>
    <row r="83" spans="1:11" ht="13">
      <c r="A83" s="65" t="s">
        <v>95</v>
      </c>
      <c r="B83" s="60">
        <v>0</v>
      </c>
      <c r="C83" s="60">
        <v>0</v>
      </c>
      <c r="D83" s="60">
        <v>100</v>
      </c>
      <c r="E83" s="62">
        <v>100</v>
      </c>
      <c r="G83" s="65" t="s">
        <v>95</v>
      </c>
      <c r="H83" s="123">
        <v>0</v>
      </c>
      <c r="I83" s="123">
        <v>0</v>
      </c>
      <c r="J83" s="123">
        <v>67.525000000000006</v>
      </c>
      <c r="K83" s="62">
        <v>67.525000000000006</v>
      </c>
    </row>
    <row r="84" spans="1:11" ht="13">
      <c r="A84" s="65" t="s">
        <v>96</v>
      </c>
      <c r="B84" s="60">
        <v>1.1193186237423458</v>
      </c>
      <c r="C84" s="60">
        <v>76.16308461154739</v>
      </c>
      <c r="D84" s="60">
        <v>22.717596764710258</v>
      </c>
      <c r="E84" s="62">
        <v>100</v>
      </c>
      <c r="G84" s="65" t="s">
        <v>96</v>
      </c>
      <c r="H84" s="123">
        <v>40</v>
      </c>
      <c r="I84" s="123">
        <v>2721.7660099999998</v>
      </c>
      <c r="J84" s="123">
        <v>811.83663999999999</v>
      </c>
      <c r="K84" s="62">
        <v>3573.6026499999998</v>
      </c>
    </row>
    <row r="85" spans="1:11" ht="13">
      <c r="A85" s="65" t="s">
        <v>97</v>
      </c>
      <c r="B85" s="60">
        <v>0</v>
      </c>
      <c r="C85" s="60">
        <v>60.130383984513244</v>
      </c>
      <c r="D85" s="60">
        <v>39.869616015486748</v>
      </c>
      <c r="E85" s="62">
        <v>100</v>
      </c>
      <c r="G85" s="65" t="s">
        <v>97</v>
      </c>
      <c r="H85" s="123">
        <v>0</v>
      </c>
      <c r="I85" s="123">
        <v>948</v>
      </c>
      <c r="J85" s="123">
        <v>628.57400000000007</v>
      </c>
      <c r="K85" s="62">
        <v>1576.5740000000001</v>
      </c>
    </row>
    <row r="86" spans="1:11" ht="13">
      <c r="A86" s="54" t="s">
        <v>98</v>
      </c>
      <c r="B86" s="60">
        <v>0</v>
      </c>
      <c r="C86" s="60">
        <v>66.509811128742697</v>
      </c>
      <c r="D86" s="60">
        <v>33.49018887125731</v>
      </c>
      <c r="E86" s="62">
        <v>100</v>
      </c>
      <c r="G86" s="54" t="s">
        <v>98</v>
      </c>
      <c r="H86" s="123">
        <v>0</v>
      </c>
      <c r="I86" s="123">
        <v>1454.8109999999999</v>
      </c>
      <c r="J86" s="123">
        <v>732.55200000000002</v>
      </c>
      <c r="K86" s="62">
        <v>2187.3629999999998</v>
      </c>
    </row>
    <row r="87" spans="1:11" ht="13">
      <c r="A87" s="54" t="s">
        <v>99</v>
      </c>
      <c r="B87" s="60">
        <v>0.23175344006929199</v>
      </c>
      <c r="C87" s="60">
        <v>71.215520191132271</v>
      </c>
      <c r="D87" s="60">
        <v>28.552726368798432</v>
      </c>
      <c r="E87" s="62">
        <v>100</v>
      </c>
      <c r="G87" s="54" t="s">
        <v>99</v>
      </c>
      <c r="H87" s="123">
        <v>6.4276500000000008</v>
      </c>
      <c r="I87" s="123">
        <v>1975.1527235999999</v>
      </c>
      <c r="J87" s="123">
        <v>791.90596519100006</v>
      </c>
      <c r="K87" s="62">
        <v>2773.486338791</v>
      </c>
    </row>
    <row r="88" spans="1:11" ht="13">
      <c r="A88" s="54" t="s">
        <v>100</v>
      </c>
      <c r="B88" s="60">
        <v>0</v>
      </c>
      <c r="C88" s="60">
        <v>96.809163223225426</v>
      </c>
      <c r="D88" s="60">
        <v>3.1908367767745678</v>
      </c>
      <c r="E88" s="62">
        <v>100</v>
      </c>
      <c r="G88" s="54" t="s">
        <v>100</v>
      </c>
      <c r="H88" s="123">
        <v>0</v>
      </c>
      <c r="I88" s="123">
        <v>863.0809999999999</v>
      </c>
      <c r="J88" s="123">
        <v>28.447209999999998</v>
      </c>
      <c r="K88" s="62">
        <v>891.52820999999994</v>
      </c>
    </row>
    <row r="89" spans="1:11" ht="13">
      <c r="A89" s="54" t="s">
        <v>101</v>
      </c>
      <c r="B89" s="60">
        <v>0</v>
      </c>
      <c r="C89" s="60">
        <v>0</v>
      </c>
      <c r="D89" s="60">
        <v>100</v>
      </c>
      <c r="E89" s="62">
        <v>100</v>
      </c>
      <c r="G89" s="54" t="s">
        <v>101</v>
      </c>
      <c r="H89" s="123">
        <v>0</v>
      </c>
      <c r="I89" s="123">
        <v>0</v>
      </c>
      <c r="J89" s="123">
        <v>1068.2360000000001</v>
      </c>
      <c r="K89" s="62">
        <v>1068.2360000000001</v>
      </c>
    </row>
    <row r="90" spans="1:11" ht="13">
      <c r="A90" s="54" t="s">
        <v>102</v>
      </c>
      <c r="B90" s="60">
        <v>0</v>
      </c>
      <c r="C90" s="60">
        <v>0</v>
      </c>
      <c r="D90" s="60">
        <v>100</v>
      </c>
      <c r="E90" s="62">
        <v>100</v>
      </c>
      <c r="G90" s="54" t="s">
        <v>102</v>
      </c>
      <c r="H90" s="123">
        <v>0</v>
      </c>
      <c r="I90" s="123">
        <v>0</v>
      </c>
      <c r="J90" s="123">
        <v>5152.9900699999998</v>
      </c>
      <c r="K90" s="62">
        <v>5152.9900699999998</v>
      </c>
    </row>
    <row r="91" spans="1:11" ht="25.5" customHeight="1">
      <c r="A91" s="6" t="s">
        <v>129</v>
      </c>
      <c r="B91" s="62">
        <v>3.1291836657324517</v>
      </c>
      <c r="C91" s="62">
        <v>63.93426363822411</v>
      </c>
      <c r="D91" s="62">
        <v>32.936552696043428</v>
      </c>
      <c r="E91" s="62">
        <v>100</v>
      </c>
      <c r="F91" s="6"/>
      <c r="G91" s="6" t="s">
        <v>129</v>
      </c>
      <c r="H91" s="13">
        <v>1915.4086199891999</v>
      </c>
      <c r="I91" s="13">
        <v>39134.883971935895</v>
      </c>
      <c r="J91" s="13">
        <v>20160.835440115741</v>
      </c>
      <c r="K91" s="13">
        <v>61211.12803204084</v>
      </c>
    </row>
    <row r="92" spans="1:11" ht="13">
      <c r="A92" s="6"/>
      <c r="B92" s="13"/>
      <c r="C92" s="13"/>
      <c r="D92" s="13"/>
      <c r="E92" s="13"/>
      <c r="F92" s="6"/>
      <c r="G92" s="6"/>
      <c r="H92" s="13"/>
      <c r="I92" s="13"/>
      <c r="J92" s="13"/>
      <c r="K92" s="13"/>
    </row>
    <row r="93" spans="1:11" ht="19.5" customHeight="1">
      <c r="A93" s="24"/>
      <c r="G93" s="17"/>
    </row>
    <row r="94" spans="1:11">
      <c r="A94" s="4" t="s">
        <v>118</v>
      </c>
      <c r="G94" s="17"/>
    </row>
    <row r="95" spans="1:11">
      <c r="A95" s="2"/>
    </row>
    <row r="96" spans="1:11">
      <c r="A96" s="4"/>
    </row>
    <row r="97" spans="1:1">
      <c r="A97" s="4"/>
    </row>
    <row r="98" spans="1:1">
      <c r="A98" s="4" t="s">
        <v>119</v>
      </c>
    </row>
    <row r="99" spans="1:1">
      <c r="A99" s="4" t="s">
        <v>4</v>
      </c>
    </row>
    <row r="100" spans="1:1">
      <c r="A100" s="4" t="s">
        <v>184</v>
      </c>
    </row>
    <row r="101" spans="1:1">
      <c r="A101" s="2"/>
    </row>
  </sheetData>
  <hyperlinks>
    <hyperlink ref="J1" location="Contenu!A1" display="retour" xr:uid="{00000000-0004-0000-0900-000000000000}"/>
  </hyperlinks>
  <pageMargins left="0.78740157499999996" right="0.78740157499999996" top="0.984251969" bottom="0.984251969" header="0.4921259845" footer="0.4921259845"/>
  <pageSetup paperSize="9" scale="3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27"/>
  <sheetViews>
    <sheetView zoomScale="77" zoomScaleNormal="77" workbookViewId="0">
      <selection activeCell="D43" sqref="D43"/>
    </sheetView>
  </sheetViews>
  <sheetFormatPr baseColWidth="10" defaultColWidth="11.453125" defaultRowHeight="12.5"/>
  <cols>
    <col min="1" max="1" width="20.81640625" style="2" customWidth="1"/>
    <col min="2" max="2" width="13.36328125" style="2" bestFit="1" customWidth="1"/>
    <col min="3" max="3" width="19.54296875" style="2" bestFit="1" customWidth="1"/>
    <col min="4" max="4" width="11.453125" style="2" customWidth="1"/>
    <col min="5" max="16384" width="11.453125" style="2"/>
  </cols>
  <sheetData>
    <row r="1" spans="1:7" ht="13">
      <c r="A1" s="6" t="s">
        <v>189</v>
      </c>
      <c r="B1" s="6"/>
      <c r="C1" s="6"/>
      <c r="G1" s="26" t="s">
        <v>5</v>
      </c>
    </row>
    <row r="2" spans="1:7">
      <c r="A2" s="2" t="s">
        <v>1</v>
      </c>
    </row>
    <row r="3" spans="1:7" ht="13">
      <c r="A3" s="15"/>
      <c r="B3" s="46" t="s">
        <v>132</v>
      </c>
      <c r="C3" s="46" t="s">
        <v>85</v>
      </c>
    </row>
    <row r="4" spans="1:7" ht="18" customHeight="1">
      <c r="A4" s="6" t="s">
        <v>86</v>
      </c>
      <c r="B4" s="127">
        <v>0.27911938030483191</v>
      </c>
      <c r="C4" s="19">
        <v>2214.9030000000002</v>
      </c>
    </row>
    <row r="5" spans="1:7" ht="13">
      <c r="A5" s="54" t="s">
        <v>87</v>
      </c>
      <c r="B5" s="124">
        <v>13.511271507250235</v>
      </c>
      <c r="C5" s="19">
        <v>107216.33074185</v>
      </c>
    </row>
    <row r="6" spans="1:7" ht="13">
      <c r="A6" s="54" t="s">
        <v>88</v>
      </c>
      <c r="B6" s="124">
        <v>2.5216458492295577</v>
      </c>
      <c r="C6" s="66">
        <v>20010.079380000003</v>
      </c>
    </row>
    <row r="7" spans="1:7" ht="13">
      <c r="A7" s="54" t="s">
        <v>89</v>
      </c>
      <c r="B7" s="124">
        <v>4.6985332511311508</v>
      </c>
      <c r="C7" s="66">
        <v>37284.388429655693</v>
      </c>
    </row>
    <row r="8" spans="1:7" ht="13">
      <c r="A8" s="54" t="s">
        <v>90</v>
      </c>
      <c r="B8" s="124">
        <v>17.67340606012775</v>
      </c>
      <c r="C8" s="66">
        <v>140244.22116459353</v>
      </c>
    </row>
    <row r="9" spans="1:7" ht="13">
      <c r="A9" s="54" t="s">
        <v>199</v>
      </c>
      <c r="B9" s="124">
        <v>3.3005503944475092</v>
      </c>
      <c r="C9" s="66">
        <v>26190.9401</v>
      </c>
    </row>
    <row r="10" spans="1:7" ht="13">
      <c r="A10" s="54" t="s">
        <v>92</v>
      </c>
      <c r="B10" s="124">
        <v>12.914692272658645</v>
      </c>
      <c r="C10" s="66">
        <v>102482.28061967102</v>
      </c>
    </row>
    <row r="11" spans="1:7" ht="13">
      <c r="A11" s="54" t="s">
        <v>93</v>
      </c>
      <c r="B11" s="124">
        <v>2.9037233761286743</v>
      </c>
      <c r="C11" s="66">
        <v>23041.988735907897</v>
      </c>
    </row>
    <row r="12" spans="1:7" ht="13">
      <c r="A12" s="65" t="s">
        <v>94</v>
      </c>
      <c r="B12" s="124">
        <v>12.08629933458376</v>
      </c>
      <c r="C12" s="66">
        <v>95908.713418006097</v>
      </c>
    </row>
    <row r="13" spans="1:7" ht="13">
      <c r="A13" s="65" t="s">
        <v>95</v>
      </c>
      <c r="B13" s="124">
        <v>0.90273731557769699</v>
      </c>
      <c r="C13" s="66">
        <v>7163.514000000001</v>
      </c>
    </row>
    <row r="14" spans="1:7" ht="13">
      <c r="A14" s="65" t="s">
        <v>96</v>
      </c>
      <c r="B14" s="124">
        <v>8.673548597017426</v>
      </c>
      <c r="C14" s="66">
        <v>68827.427128846786</v>
      </c>
    </row>
    <row r="15" spans="1:7" ht="13">
      <c r="A15" s="65" t="s">
        <v>97</v>
      </c>
      <c r="B15" s="124">
        <v>2.1412907440190807</v>
      </c>
      <c r="C15" s="66">
        <v>16991.838</v>
      </c>
    </row>
    <row r="16" spans="1:7" ht="13">
      <c r="A16" s="54" t="s">
        <v>98</v>
      </c>
      <c r="B16" s="124">
        <v>2.6911510198287565</v>
      </c>
      <c r="C16" s="66">
        <v>21355.157999999996</v>
      </c>
    </row>
    <row r="17" spans="1:3" ht="13">
      <c r="A17" s="54" t="s">
        <v>99</v>
      </c>
      <c r="B17" s="124">
        <v>4.0077627979148955</v>
      </c>
      <c r="C17" s="66">
        <v>31802.900374368695</v>
      </c>
    </row>
    <row r="18" spans="1:3" ht="12.75" customHeight="1">
      <c r="A18" s="54" t="s">
        <v>100</v>
      </c>
      <c r="B18" s="124">
        <v>1.0538345999503933</v>
      </c>
      <c r="C18" s="66">
        <v>8362.5200600000007</v>
      </c>
    </row>
    <row r="19" spans="1:3" ht="12.75" customHeight="1">
      <c r="A19" s="54" t="s">
        <v>101</v>
      </c>
      <c r="B19" s="124">
        <v>3.3144405685461247</v>
      </c>
      <c r="C19" s="66">
        <v>26301.1631459524</v>
      </c>
    </row>
    <row r="20" spans="1:3" ht="13">
      <c r="A20" s="54" t="s">
        <v>102</v>
      </c>
      <c r="B20" s="124">
        <v>7.3259929312835093</v>
      </c>
      <c r="C20" s="66">
        <v>58134.134948843399</v>
      </c>
    </row>
    <row r="21" spans="1:3" ht="23.25" customHeight="1">
      <c r="A21" s="6" t="s">
        <v>129</v>
      </c>
      <c r="B21" s="20">
        <v>100</v>
      </c>
      <c r="C21" s="20">
        <v>793532.50124769553</v>
      </c>
    </row>
    <row r="23" spans="1:3">
      <c r="A23" s="4"/>
    </row>
    <row r="25" spans="1:3">
      <c r="A25" s="4" t="s">
        <v>119</v>
      </c>
    </row>
    <row r="26" spans="1:3">
      <c r="A26" s="4" t="s">
        <v>4</v>
      </c>
    </row>
    <row r="27" spans="1:3">
      <c r="A27" s="4" t="s">
        <v>184</v>
      </c>
    </row>
  </sheetData>
  <hyperlinks>
    <hyperlink ref="G1" location="Contenu!A1" display="retour" xr:uid="{00000000-0004-0000-0A00-000000000000}"/>
  </hyperlinks>
  <pageMargins left="0.78740157499999996" right="0.78740157499999996" top="0.984251969" bottom="0.984251969" header="0.4921259845" footer="0.4921259845"/>
  <pageSetup paperSize="9" scale="8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54"/>
  <sheetViews>
    <sheetView zoomScale="68" zoomScaleNormal="77" workbookViewId="0">
      <selection activeCell="B61" sqref="B61"/>
    </sheetView>
  </sheetViews>
  <sheetFormatPr baseColWidth="10" defaultColWidth="11.453125" defaultRowHeight="12.5"/>
  <cols>
    <col min="1" max="1" width="20.7265625" style="2" customWidth="1"/>
    <col min="2" max="2" width="19" style="2" bestFit="1" customWidth="1"/>
    <col min="3" max="3" width="17.54296875" style="2" bestFit="1" customWidth="1"/>
    <col min="4" max="4" width="18.453125" style="2" bestFit="1" customWidth="1"/>
    <col min="5" max="5" width="14.26953125" style="2" bestFit="1" customWidth="1"/>
    <col min="6" max="6" width="11.453125" style="2" customWidth="1"/>
    <col min="7" max="16384" width="11.453125" style="2"/>
  </cols>
  <sheetData>
    <row r="1" spans="1:7" ht="13">
      <c r="A1" s="6" t="s">
        <v>190</v>
      </c>
      <c r="G1" s="26" t="s">
        <v>5</v>
      </c>
    </row>
    <row r="2" spans="1:7">
      <c r="A2" s="2" t="s">
        <v>1</v>
      </c>
    </row>
    <row r="3" spans="1:7">
      <c r="A3" s="48" t="s">
        <v>120</v>
      </c>
    </row>
    <row r="4" spans="1:7" ht="4.5" customHeight="1">
      <c r="A4" s="6" t="s">
        <v>1</v>
      </c>
    </row>
    <row r="5" spans="1:7" ht="25.5" customHeight="1">
      <c r="A5" s="15"/>
      <c r="B5" s="7" t="s">
        <v>133</v>
      </c>
      <c r="C5" s="7" t="s">
        <v>134</v>
      </c>
      <c r="D5" s="8" t="s">
        <v>103</v>
      </c>
    </row>
    <row r="6" spans="1:7" ht="13">
      <c r="A6" s="110" t="s">
        <v>86</v>
      </c>
      <c r="B6" s="70">
        <v>83.928645633691403</v>
      </c>
      <c r="C6" s="70">
        <v>16.07135436630859</v>
      </c>
      <c r="D6" s="70">
        <v>100</v>
      </c>
    </row>
    <row r="7" spans="1:7" ht="13">
      <c r="A7" s="54" t="s">
        <v>87</v>
      </c>
      <c r="B7" s="70">
        <v>88.386321131334171</v>
      </c>
      <c r="C7" s="70">
        <v>11.613678868665824</v>
      </c>
      <c r="D7" s="70">
        <v>100</v>
      </c>
    </row>
    <row r="8" spans="1:7" ht="13">
      <c r="A8" s="54" t="s">
        <v>88</v>
      </c>
      <c r="B8" s="70">
        <v>77.666045370780537</v>
      </c>
      <c r="C8" s="70">
        <v>22.33395462921947</v>
      </c>
      <c r="D8" s="70">
        <v>100</v>
      </c>
    </row>
    <row r="9" spans="1:7" ht="13">
      <c r="A9" s="54" t="s">
        <v>89</v>
      </c>
      <c r="B9" s="70">
        <v>88.898248638811793</v>
      </c>
      <c r="C9" s="70">
        <v>11.10175136118821</v>
      </c>
      <c r="D9" s="70">
        <v>100</v>
      </c>
    </row>
    <row r="10" spans="1:7" ht="13">
      <c r="A10" s="54" t="s">
        <v>90</v>
      </c>
      <c r="B10" s="70">
        <v>87.091198547227933</v>
      </c>
      <c r="C10" s="70">
        <v>12.908801452772057</v>
      </c>
      <c r="D10" s="70">
        <v>99.999999999999986</v>
      </c>
    </row>
    <row r="11" spans="1:7" ht="13">
      <c r="A11" s="54" t="s">
        <v>199</v>
      </c>
      <c r="B11" s="70">
        <v>75.035431087866911</v>
      </c>
      <c r="C11" s="70">
        <v>24.964568912133092</v>
      </c>
      <c r="D11" s="70">
        <v>100</v>
      </c>
    </row>
    <row r="12" spans="1:7" ht="13">
      <c r="A12" s="54" t="s">
        <v>92</v>
      </c>
      <c r="B12" s="70">
        <v>90.554271907970517</v>
      </c>
      <c r="C12" s="70">
        <v>9.4457280920294782</v>
      </c>
      <c r="D12" s="70">
        <v>100</v>
      </c>
    </row>
    <row r="13" spans="1:7" ht="13">
      <c r="A13" s="54" t="s">
        <v>93</v>
      </c>
      <c r="B13" s="70">
        <v>77.107938293683148</v>
      </c>
      <c r="C13" s="70">
        <v>22.892061706316845</v>
      </c>
      <c r="D13" s="70">
        <v>100</v>
      </c>
    </row>
    <row r="14" spans="1:7" ht="13">
      <c r="A14" s="65" t="s">
        <v>94</v>
      </c>
      <c r="B14" s="70">
        <v>86.542382276122709</v>
      </c>
      <c r="C14" s="70">
        <v>13.457617723877291</v>
      </c>
      <c r="D14" s="70">
        <v>100</v>
      </c>
    </row>
    <row r="15" spans="1:7" ht="13">
      <c r="A15" s="65" t="s">
        <v>95</v>
      </c>
      <c r="B15" s="70">
        <v>84.274086712191803</v>
      </c>
      <c r="C15" s="70">
        <v>15.72591328780819</v>
      </c>
      <c r="D15" s="70">
        <v>100</v>
      </c>
    </row>
    <row r="16" spans="1:7" ht="13">
      <c r="A16" s="65" t="s">
        <v>96</v>
      </c>
      <c r="B16" s="70">
        <v>80.64940343472918</v>
      </c>
      <c r="C16" s="70">
        <v>19.350596565270813</v>
      </c>
      <c r="D16" s="70">
        <v>100</v>
      </c>
    </row>
    <row r="17" spans="1:5" ht="13">
      <c r="A17" s="65" t="s">
        <v>97</v>
      </c>
      <c r="B17" s="70">
        <v>88.123721518531411</v>
      </c>
      <c r="C17" s="70">
        <v>11.876278481468573</v>
      </c>
      <c r="D17" s="70">
        <v>99.999999999999986</v>
      </c>
    </row>
    <row r="18" spans="1:5" ht="13">
      <c r="A18" s="54" t="s">
        <v>98</v>
      </c>
      <c r="B18" s="70">
        <v>86.890647215066252</v>
      </c>
      <c r="C18" s="70">
        <v>13.109352784933742</v>
      </c>
      <c r="D18" s="70">
        <v>100</v>
      </c>
    </row>
    <row r="19" spans="1:5" ht="13">
      <c r="A19" s="54" t="s">
        <v>99</v>
      </c>
      <c r="B19" s="70">
        <v>89.092394193487991</v>
      </c>
      <c r="C19" s="70">
        <v>10.907605806512013</v>
      </c>
      <c r="D19" s="70">
        <v>100</v>
      </c>
    </row>
    <row r="20" spans="1:5" ht="12.75" customHeight="1">
      <c r="A20" s="54" t="s">
        <v>100</v>
      </c>
      <c r="B20" s="70">
        <v>84.493191158933968</v>
      </c>
      <c r="C20" s="70">
        <v>15.506808841066025</v>
      </c>
      <c r="D20" s="70">
        <v>100</v>
      </c>
    </row>
    <row r="21" spans="1:5" ht="13">
      <c r="A21" s="54" t="s">
        <v>101</v>
      </c>
      <c r="B21" s="70">
        <v>84.150487110118831</v>
      </c>
      <c r="C21" s="70">
        <v>15.849512889881169</v>
      </c>
      <c r="D21" s="70">
        <v>100</v>
      </c>
    </row>
    <row r="22" spans="1:5" ht="13">
      <c r="A22" s="54" t="s">
        <v>102</v>
      </c>
      <c r="B22" s="70">
        <v>86.832653728961361</v>
      </c>
      <c r="C22" s="70">
        <v>13.167346271038639</v>
      </c>
      <c r="D22" s="70">
        <v>100</v>
      </c>
    </row>
    <row r="23" spans="1:5" ht="22.5" customHeight="1">
      <c r="A23" s="6" t="s">
        <v>129</v>
      </c>
      <c r="B23" s="71">
        <v>86.166679587768229</v>
      </c>
      <c r="C23" s="71">
        <v>13.833320412231789</v>
      </c>
      <c r="D23" s="71">
        <v>100.00000000000001</v>
      </c>
    </row>
    <row r="24" spans="1:5" ht="13">
      <c r="B24" s="44"/>
      <c r="C24" s="44"/>
      <c r="D24" s="44"/>
      <c r="E24" s="45"/>
    </row>
    <row r="25" spans="1:5" ht="13">
      <c r="B25" s="44"/>
      <c r="C25" s="44"/>
      <c r="D25" s="44"/>
      <c r="E25" s="45"/>
    </row>
    <row r="26" spans="1:5" ht="13">
      <c r="A26" s="17"/>
      <c r="B26" s="18"/>
      <c r="C26" s="18"/>
      <c r="D26" s="18"/>
      <c r="E26" s="21"/>
    </row>
    <row r="27" spans="1:5">
      <c r="A27" s="48" t="s">
        <v>85</v>
      </c>
    </row>
    <row r="28" spans="1:5" ht="4.5" customHeight="1">
      <c r="A28" s="6" t="s">
        <v>1</v>
      </c>
    </row>
    <row r="29" spans="1:5" ht="25.5" customHeight="1">
      <c r="A29" s="15"/>
      <c r="B29" s="7" t="s">
        <v>133</v>
      </c>
      <c r="C29" s="7" t="s">
        <v>134</v>
      </c>
      <c r="D29" s="8" t="s">
        <v>103</v>
      </c>
    </row>
    <row r="30" spans="1:5" ht="13">
      <c r="A30" s="110" t="s">
        <v>86</v>
      </c>
      <c r="B30" s="19">
        <v>1858.9380900000001</v>
      </c>
      <c r="C30" s="19">
        <v>355.96491000000003</v>
      </c>
      <c r="D30" s="69">
        <v>2214.9030000000002</v>
      </c>
      <c r="E30" s="128"/>
    </row>
    <row r="31" spans="1:5" ht="13">
      <c r="A31" s="54" t="s">
        <v>87</v>
      </c>
      <c r="B31" s="67">
        <v>94764.570394724869</v>
      </c>
      <c r="C31" s="74">
        <v>12451.760347125088</v>
      </c>
      <c r="D31" s="69">
        <v>107216.33074184996</v>
      </c>
      <c r="E31" s="128"/>
    </row>
    <row r="32" spans="1:5" ht="13">
      <c r="A32" s="54" t="s">
        <v>88</v>
      </c>
      <c r="B32" s="67">
        <v>15541.037329999999</v>
      </c>
      <c r="C32" s="67">
        <v>4469.0420500000009</v>
      </c>
      <c r="D32" s="69">
        <v>20010.079379999999</v>
      </c>
      <c r="E32" s="128"/>
    </row>
    <row r="33" spans="1:5" ht="13">
      <c r="A33" s="54" t="s">
        <v>89</v>
      </c>
      <c r="B33" s="67">
        <v>33145.168329655688</v>
      </c>
      <c r="C33" s="67">
        <v>4139.2200999999995</v>
      </c>
      <c r="D33" s="69">
        <v>37284.388429655686</v>
      </c>
      <c r="E33" s="128"/>
    </row>
    <row r="34" spans="1:5" ht="13">
      <c r="A34" s="54" t="s">
        <v>90</v>
      </c>
      <c r="B34" s="67">
        <v>122140.37310546964</v>
      </c>
      <c r="C34" s="67">
        <v>18103.848059123909</v>
      </c>
      <c r="D34" s="69">
        <v>140244.22116459356</v>
      </c>
      <c r="E34" s="128"/>
    </row>
    <row r="35" spans="1:5" ht="13">
      <c r="A35" s="54" t="s">
        <v>199</v>
      </c>
      <c r="B35" s="67">
        <v>19652.484810000002</v>
      </c>
      <c r="C35" s="67">
        <v>6538.4552899999999</v>
      </c>
      <c r="D35" s="69">
        <v>26190.9401</v>
      </c>
      <c r="E35" s="128"/>
    </row>
    <row r="36" spans="1:5" ht="13">
      <c r="A36" s="54" t="s">
        <v>92</v>
      </c>
      <c r="B36" s="67">
        <v>92802.083049826251</v>
      </c>
      <c r="C36" s="67">
        <v>9680.1975698447441</v>
      </c>
      <c r="D36" s="69">
        <v>102482.280619671</v>
      </c>
      <c r="E36" s="128"/>
    </row>
    <row r="37" spans="1:5" ht="13">
      <c r="A37" s="54" t="s">
        <v>93</v>
      </c>
      <c r="B37" s="67">
        <v>17767.202456121286</v>
      </c>
      <c r="C37" s="68">
        <v>5274.7862797866128</v>
      </c>
      <c r="D37" s="69">
        <v>23041.9887359079</v>
      </c>
      <c r="E37" s="128"/>
    </row>
    <row r="38" spans="1:5" ht="13">
      <c r="A38" s="65" t="s">
        <v>94</v>
      </c>
      <c r="B38" s="67">
        <v>83001.685402321818</v>
      </c>
      <c r="C38" s="67">
        <v>12907.028015684264</v>
      </c>
      <c r="D38" s="69">
        <v>95908.713418006082</v>
      </c>
      <c r="E38" s="128"/>
    </row>
    <row r="39" spans="1:5" ht="13">
      <c r="A39" s="65" t="s">
        <v>95</v>
      </c>
      <c r="B39" s="67">
        <v>6036.9860000000008</v>
      </c>
      <c r="C39" s="67">
        <v>1126.5280000000002</v>
      </c>
      <c r="D39" s="69">
        <v>7163.514000000001</v>
      </c>
      <c r="E39" s="128"/>
    </row>
    <row r="40" spans="1:5" ht="13">
      <c r="A40" s="65" t="s">
        <v>96</v>
      </c>
      <c r="B40" s="67">
        <v>55508.909378887896</v>
      </c>
      <c r="C40" s="67">
        <v>13318.517749958899</v>
      </c>
      <c r="D40" s="69">
        <v>68827.427128846801</v>
      </c>
      <c r="E40" s="128"/>
    </row>
    <row r="41" spans="1:5" ht="13">
      <c r="A41" s="65" t="s">
        <v>97</v>
      </c>
      <c r="B41" s="67">
        <v>14973.839999999998</v>
      </c>
      <c r="C41" s="67">
        <v>2017.998</v>
      </c>
      <c r="D41" s="69">
        <v>16991.838</v>
      </c>
      <c r="E41" s="128"/>
    </row>
    <row r="42" spans="1:5" ht="13">
      <c r="A42" s="54" t="s">
        <v>98</v>
      </c>
      <c r="B42" s="67">
        <v>18555.634999999995</v>
      </c>
      <c r="C42" s="67">
        <v>2799.5230000000001</v>
      </c>
      <c r="D42" s="69">
        <v>21355.157999999996</v>
      </c>
      <c r="E42" s="128"/>
    </row>
    <row r="43" spans="1:5" ht="13">
      <c r="A43" s="54" t="s">
        <v>99</v>
      </c>
      <c r="B43" s="67">
        <v>28333.965366494824</v>
      </c>
      <c r="C43" s="67">
        <v>3468.9350078738698</v>
      </c>
      <c r="D43" s="69">
        <v>31802.900374368692</v>
      </c>
      <c r="E43" s="128"/>
    </row>
    <row r="44" spans="1:5" ht="12.75" customHeight="1">
      <c r="A44" s="54" t="s">
        <v>100</v>
      </c>
      <c r="B44" s="67">
        <v>7065.7600600000005</v>
      </c>
      <c r="C44" s="67">
        <v>1296.76</v>
      </c>
      <c r="D44" s="69">
        <v>8362.5200600000007</v>
      </c>
      <c r="E44" s="128"/>
    </row>
    <row r="45" spans="1:5" ht="13">
      <c r="A45" s="54" t="s">
        <v>101</v>
      </c>
      <c r="B45" s="67">
        <v>22132.556902945995</v>
      </c>
      <c r="C45" s="67">
        <v>4168.6062430064003</v>
      </c>
      <c r="D45" s="69">
        <v>26301.163145952396</v>
      </c>
      <c r="E45" s="128"/>
    </row>
    <row r="46" spans="1:5" ht="13">
      <c r="A46" s="54" t="s">
        <v>102</v>
      </c>
      <c r="B46" s="67">
        <v>50479.412098456298</v>
      </c>
      <c r="C46" s="67">
        <v>7654.7228503871002</v>
      </c>
      <c r="D46" s="69">
        <v>58134.134948843399</v>
      </c>
      <c r="E46" s="128"/>
    </row>
    <row r="47" spans="1:5" ht="21.75" customHeight="1">
      <c r="A47" s="6" t="s">
        <v>129</v>
      </c>
      <c r="B47" s="69">
        <v>683760.60777490446</v>
      </c>
      <c r="C47" s="69">
        <v>109771.89347279091</v>
      </c>
      <c r="D47" s="69">
        <v>793532.5012476953</v>
      </c>
    </row>
    <row r="49" spans="1:1">
      <c r="A49" s="4"/>
    </row>
    <row r="52" spans="1:1">
      <c r="A52" s="4" t="s">
        <v>119</v>
      </c>
    </row>
    <row r="53" spans="1:1">
      <c r="A53" s="4" t="s">
        <v>4</v>
      </c>
    </row>
    <row r="54" spans="1:1">
      <c r="A54" s="4" t="s">
        <v>184</v>
      </c>
    </row>
  </sheetData>
  <hyperlinks>
    <hyperlink ref="G1" location="Contenu!A1" display="retour" xr:uid="{00000000-0004-0000-0B00-000000000000}"/>
  </hyperlinks>
  <pageMargins left="0.78740157499999996" right="0.78740157499999996" top="0.984251969" bottom="0.984251969" header="0.4921259845" footer="0.4921259845"/>
  <pageSetup paperSize="9" scale="77"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54"/>
  <sheetViews>
    <sheetView zoomScale="68" zoomScaleNormal="71" workbookViewId="0">
      <selection activeCell="B62" sqref="B61:B62"/>
    </sheetView>
  </sheetViews>
  <sheetFormatPr baseColWidth="10" defaultColWidth="11.453125" defaultRowHeight="13"/>
  <cols>
    <col min="1" max="1" width="20.7265625" style="6" customWidth="1"/>
    <col min="2" max="2" width="20.7265625" style="2" customWidth="1"/>
    <col min="3" max="3" width="18.453125" style="2" customWidth="1"/>
    <col min="4" max="4" width="23.54296875" style="2" customWidth="1"/>
    <col min="5" max="5" width="17.453125" style="2" bestFit="1" customWidth="1"/>
    <col min="6" max="6" width="11.453125" style="2" customWidth="1"/>
    <col min="7" max="16384" width="11.453125" style="2"/>
  </cols>
  <sheetData>
    <row r="1" spans="1:6">
      <c r="A1" s="6" t="s">
        <v>191</v>
      </c>
      <c r="E1" s="26" t="s">
        <v>5</v>
      </c>
      <c r="F1" s="26"/>
    </row>
    <row r="2" spans="1:6">
      <c r="A2" s="6" t="s">
        <v>1</v>
      </c>
    </row>
    <row r="3" spans="1:6" ht="30" customHeight="1">
      <c r="A3" s="48" t="s">
        <v>120</v>
      </c>
      <c r="E3" s="16"/>
    </row>
    <row r="4" spans="1:6" ht="4.5" customHeight="1">
      <c r="A4" s="6" t="s">
        <v>1</v>
      </c>
    </row>
    <row r="5" spans="1:6" s="31" customFormat="1" ht="38.25" customHeight="1">
      <c r="A5" s="30"/>
      <c r="B5" s="7" t="s">
        <v>135</v>
      </c>
      <c r="C5" s="7" t="s">
        <v>136</v>
      </c>
      <c r="D5" s="7" t="s">
        <v>137</v>
      </c>
      <c r="E5" s="7" t="s">
        <v>125</v>
      </c>
    </row>
    <row r="6" spans="1:6" s="31" customFormat="1">
      <c r="A6" s="110" t="s">
        <v>86</v>
      </c>
      <c r="B6" s="67">
        <v>62.089467971469666</v>
      </c>
      <c r="C6" s="67">
        <v>4.6302278953249054</v>
      </c>
      <c r="D6" s="72">
        <v>33.280304133205426</v>
      </c>
      <c r="E6" s="67">
        <v>100</v>
      </c>
    </row>
    <row r="7" spans="1:6" ht="12.75" customHeight="1">
      <c r="A7" s="54" t="s">
        <v>87</v>
      </c>
      <c r="B7" s="67">
        <v>47.364315779012436</v>
      </c>
      <c r="C7" s="67">
        <v>10.74868037428303</v>
      </c>
      <c r="D7" s="72">
        <v>41.887003846704538</v>
      </c>
      <c r="E7" s="67">
        <v>100</v>
      </c>
    </row>
    <row r="8" spans="1:6">
      <c r="A8" s="54" t="s">
        <v>88</v>
      </c>
      <c r="B8" s="67">
        <v>48.668750543436211</v>
      </c>
      <c r="C8" s="67">
        <v>4.2188468252009548</v>
      </c>
      <c r="D8" s="72">
        <v>47.112402631362833</v>
      </c>
      <c r="E8" s="67">
        <v>100</v>
      </c>
    </row>
    <row r="9" spans="1:6">
      <c r="A9" s="54" t="s">
        <v>89</v>
      </c>
      <c r="B9" s="67">
        <v>39.828452030574233</v>
      </c>
      <c r="C9" s="67">
        <v>9.0971101610462757</v>
      </c>
      <c r="D9" s="72">
        <v>51.074437808379493</v>
      </c>
      <c r="E9" s="67">
        <v>100</v>
      </c>
    </row>
    <row r="10" spans="1:6">
      <c r="A10" s="54" t="s">
        <v>90</v>
      </c>
      <c r="B10" s="67">
        <v>17.916159950643753</v>
      </c>
      <c r="C10" s="67">
        <v>31.538937453986648</v>
      </c>
      <c r="D10" s="72">
        <v>50.544902595369599</v>
      </c>
      <c r="E10" s="67">
        <v>100</v>
      </c>
    </row>
    <row r="11" spans="1:6">
      <c r="A11" s="54" t="s">
        <v>199</v>
      </c>
      <c r="B11" s="67">
        <v>55.697406439058824</v>
      </c>
      <c r="C11" s="67">
        <v>0</v>
      </c>
      <c r="D11" s="72">
        <v>44.302593560941162</v>
      </c>
      <c r="E11" s="67">
        <v>99.999999999999986</v>
      </c>
    </row>
    <row r="12" spans="1:6">
      <c r="A12" s="54" t="s">
        <v>92</v>
      </c>
      <c r="B12" s="67">
        <v>28.45684173192895</v>
      </c>
      <c r="C12" s="67">
        <v>43.78736886758027</v>
      </c>
      <c r="D12" s="72">
        <v>27.755789400490787</v>
      </c>
      <c r="E12" s="67">
        <v>100</v>
      </c>
    </row>
    <row r="13" spans="1:6">
      <c r="A13" s="54" t="s">
        <v>93</v>
      </c>
      <c r="B13" s="67">
        <v>62.937129847290265</v>
      </c>
      <c r="C13" s="67">
        <v>0</v>
      </c>
      <c r="D13" s="72">
        <v>37.062870152709735</v>
      </c>
      <c r="E13" s="67">
        <v>100</v>
      </c>
    </row>
    <row r="14" spans="1:6">
      <c r="A14" s="65" t="s">
        <v>94</v>
      </c>
      <c r="B14" s="67">
        <v>47.676804147453282</v>
      </c>
      <c r="C14" s="67">
        <v>9.597601471915949</v>
      </c>
      <c r="D14" s="72">
        <v>42.725594380630767</v>
      </c>
      <c r="E14" s="67">
        <v>100</v>
      </c>
    </row>
    <row r="15" spans="1:6">
      <c r="A15" s="65" t="s">
        <v>95</v>
      </c>
      <c r="B15" s="67">
        <v>67.443240716476723</v>
      </c>
      <c r="C15" s="67">
        <v>6.4490624957553315</v>
      </c>
      <c r="D15" s="72">
        <v>26.107696787767935</v>
      </c>
      <c r="E15" s="67">
        <v>99.999999999999986</v>
      </c>
    </row>
    <row r="16" spans="1:6">
      <c r="A16" s="65" t="s">
        <v>96</v>
      </c>
      <c r="B16" s="67">
        <v>60.042993263483822</v>
      </c>
      <c r="C16" s="67">
        <v>3.8450436583640926</v>
      </c>
      <c r="D16" s="72">
        <v>36.111963078152094</v>
      </c>
      <c r="E16" s="67">
        <v>100</v>
      </c>
    </row>
    <row r="17" spans="1:5">
      <c r="A17" s="65" t="s">
        <v>97</v>
      </c>
      <c r="B17" s="67">
        <v>44.392286814871802</v>
      </c>
      <c r="C17" s="67">
        <v>13.623092005791435</v>
      </c>
      <c r="D17" s="72">
        <v>41.984621179336763</v>
      </c>
      <c r="E17" s="67">
        <v>100</v>
      </c>
    </row>
    <row r="18" spans="1:5">
      <c r="A18" s="54" t="s">
        <v>98</v>
      </c>
      <c r="B18" s="67">
        <v>74.883597354658022</v>
      </c>
      <c r="C18" s="67">
        <v>3.0423965550087622</v>
      </c>
      <c r="D18" s="72">
        <v>22.074006090333206</v>
      </c>
      <c r="E18" s="67">
        <v>100</v>
      </c>
    </row>
    <row r="19" spans="1:5">
      <c r="A19" s="54" t="s">
        <v>99</v>
      </c>
      <c r="B19" s="67">
        <v>56.450846968086701</v>
      </c>
      <c r="C19" s="67">
        <v>2.4636147089295237</v>
      </c>
      <c r="D19" s="72">
        <v>41.085538322983773</v>
      </c>
      <c r="E19" s="67">
        <v>100</v>
      </c>
    </row>
    <row r="20" spans="1:5" ht="12.75" customHeight="1">
      <c r="A20" s="54" t="s">
        <v>100</v>
      </c>
      <c r="B20" s="67">
        <v>55.953260044453259</v>
      </c>
      <c r="C20" s="67">
        <v>7.7631009254754799</v>
      </c>
      <c r="D20" s="72">
        <v>36.283639030071257</v>
      </c>
      <c r="E20" s="67">
        <v>100</v>
      </c>
    </row>
    <row r="21" spans="1:5">
      <c r="A21" s="54" t="s">
        <v>101</v>
      </c>
      <c r="B21" s="67">
        <v>42.800806165550121</v>
      </c>
      <c r="C21" s="67">
        <v>10.208476771119285</v>
      </c>
      <c r="D21" s="72">
        <v>46.9907170633306</v>
      </c>
      <c r="E21" s="67">
        <v>100</v>
      </c>
    </row>
    <row r="22" spans="1:5">
      <c r="A22" s="54" t="s">
        <v>102</v>
      </c>
      <c r="B22" s="67">
        <v>56.00989739982456</v>
      </c>
      <c r="C22" s="67">
        <v>9.8306101005111675</v>
      </c>
      <c r="D22" s="72">
        <v>34.159492499664275</v>
      </c>
      <c r="E22" s="67">
        <v>100</v>
      </c>
    </row>
    <row r="23" spans="1:5" ht="18" customHeight="1">
      <c r="A23" s="6" t="s">
        <v>129</v>
      </c>
      <c r="B23" s="69">
        <v>42.768397307466991</v>
      </c>
      <c r="C23" s="69">
        <v>16.769459164674309</v>
      </c>
      <c r="D23" s="73">
        <v>40.4621435278587</v>
      </c>
      <c r="E23" s="69">
        <v>100</v>
      </c>
    </row>
    <row r="24" spans="1:5" ht="30" customHeight="1">
      <c r="A24" s="14" t="s">
        <v>1</v>
      </c>
      <c r="E24" s="16"/>
    </row>
    <row r="25" spans="1:5" ht="30" customHeight="1">
      <c r="A25" s="48" t="s">
        <v>85</v>
      </c>
      <c r="E25" s="16"/>
    </row>
    <row r="26" spans="1:5" ht="4.5" customHeight="1">
      <c r="A26" s="6" t="s">
        <v>1</v>
      </c>
    </row>
    <row r="27" spans="1:5" s="31" customFormat="1" ht="38.25" customHeight="1">
      <c r="A27" s="30"/>
      <c r="B27" s="7" t="s">
        <v>135</v>
      </c>
      <c r="C27" s="7" t="s">
        <v>136</v>
      </c>
      <c r="D27" s="7" t="s">
        <v>137</v>
      </c>
      <c r="E27" s="7" t="s">
        <v>125</v>
      </c>
    </row>
    <row r="28" spans="1:5" s="31" customFormat="1">
      <c r="A28" s="110" t="s">
        <v>86</v>
      </c>
      <c r="B28" s="67">
        <v>1154.2047700000001</v>
      </c>
      <c r="C28" s="67">
        <v>86.073070000000001</v>
      </c>
      <c r="D28" s="72">
        <v>618.66025000000002</v>
      </c>
      <c r="E28" s="69">
        <v>1858.9380900000001</v>
      </c>
    </row>
    <row r="29" spans="1:5">
      <c r="A29" s="54" t="s">
        <v>87</v>
      </c>
      <c r="B29" s="67">
        <v>44884.590368382014</v>
      </c>
      <c r="C29" s="67">
        <v>10185.940779791419</v>
      </c>
      <c r="D29" s="72">
        <v>39694.039246551438</v>
      </c>
      <c r="E29" s="69">
        <v>94764.570394724869</v>
      </c>
    </row>
    <row r="30" spans="1:5">
      <c r="A30" s="54" t="s">
        <v>88</v>
      </c>
      <c r="B30" s="67">
        <v>7563.6286899999996</v>
      </c>
      <c r="C30" s="67">
        <v>655.65256000000011</v>
      </c>
      <c r="D30" s="72">
        <v>7321.7560799999992</v>
      </c>
      <c r="E30" s="69">
        <v>15541.037329999999</v>
      </c>
    </row>
    <row r="31" spans="1:5">
      <c r="A31" s="54" t="s">
        <v>89</v>
      </c>
      <c r="B31" s="67">
        <v>13201.207468629998</v>
      </c>
      <c r="C31" s="67">
        <v>3015.252476013</v>
      </c>
      <c r="D31" s="72">
        <v>16928.708385012691</v>
      </c>
      <c r="E31" s="69">
        <v>33145.168329655688</v>
      </c>
    </row>
    <row r="32" spans="1:5">
      <c r="A32" s="54" t="s">
        <v>90</v>
      </c>
      <c r="B32" s="67">
        <v>21882.864609889002</v>
      </c>
      <c r="C32" s="67">
        <v>38521.7758798</v>
      </c>
      <c r="D32" s="72">
        <v>61735.732615780638</v>
      </c>
      <c r="E32" s="69">
        <v>122140.37310546964</v>
      </c>
    </row>
    <row r="33" spans="1:5">
      <c r="A33" s="54" t="s">
        <v>199</v>
      </c>
      <c r="B33" s="67">
        <v>10945.92434</v>
      </c>
      <c r="C33" s="67">
        <v>0</v>
      </c>
      <c r="D33" s="72">
        <v>8706.5604700000004</v>
      </c>
      <c r="E33" s="69">
        <v>19652.484810000002</v>
      </c>
    </row>
    <row r="34" spans="1:5">
      <c r="A34" s="54" t="s">
        <v>92</v>
      </c>
      <c r="B34" s="67">
        <v>26408.541897422318</v>
      </c>
      <c r="C34" s="67">
        <v>40635.590421825604</v>
      </c>
      <c r="D34" s="72">
        <v>25757.950730578326</v>
      </c>
      <c r="E34" s="69">
        <v>92802.083049826237</v>
      </c>
    </row>
    <row r="35" spans="1:5">
      <c r="A35" s="54" t="s">
        <v>93</v>
      </c>
      <c r="B35" s="67">
        <v>11182.167280039997</v>
      </c>
      <c r="C35" s="67">
        <v>0</v>
      </c>
      <c r="D35" s="72">
        <v>6585.0351760812873</v>
      </c>
      <c r="E35" s="69">
        <v>17767.202456121286</v>
      </c>
    </row>
    <row r="36" spans="1:5">
      <c r="A36" s="65" t="s">
        <v>94</v>
      </c>
      <c r="B36" s="67">
        <v>39572.550988350304</v>
      </c>
      <c r="C36" s="67">
        <v>7966.1709798882857</v>
      </c>
      <c r="D36" s="72">
        <v>35462.963434083242</v>
      </c>
      <c r="E36" s="69">
        <v>83001.685402321833</v>
      </c>
    </row>
    <row r="37" spans="1:5">
      <c r="A37" s="65" t="s">
        <v>95</v>
      </c>
      <c r="B37" s="67">
        <v>4071.5390000000002</v>
      </c>
      <c r="C37" s="67">
        <v>389.32900000000001</v>
      </c>
      <c r="D37" s="72">
        <v>1576.1180000000002</v>
      </c>
      <c r="E37" s="69">
        <v>6036.9860000000008</v>
      </c>
    </row>
    <row r="38" spans="1:5">
      <c r="A38" s="65" t="s">
        <v>96</v>
      </c>
      <c r="B38" s="67">
        <v>33329.210718998998</v>
      </c>
      <c r="C38" s="67">
        <v>2134.3417998999998</v>
      </c>
      <c r="D38" s="72">
        <v>20045.3568599889</v>
      </c>
      <c r="E38" s="69">
        <v>55508.909378887896</v>
      </c>
    </row>
    <row r="39" spans="1:5">
      <c r="A39" s="65" t="s">
        <v>97</v>
      </c>
      <c r="B39" s="67">
        <v>6647.23</v>
      </c>
      <c r="C39" s="67">
        <v>2039.9000000000003</v>
      </c>
      <c r="D39" s="72">
        <v>6286.71</v>
      </c>
      <c r="E39" s="69">
        <v>14973.84</v>
      </c>
    </row>
    <row r="40" spans="1:5">
      <c r="A40" s="54" t="s">
        <v>98</v>
      </c>
      <c r="B40" s="67">
        <v>13895.126999999999</v>
      </c>
      <c r="C40" s="67">
        <v>564.53600000000006</v>
      </c>
      <c r="D40" s="72">
        <v>4095.9719999999998</v>
      </c>
      <c r="E40" s="69">
        <v>18555.634999999998</v>
      </c>
    </row>
    <row r="41" spans="1:5">
      <c r="A41" s="54" t="s">
        <v>99</v>
      </c>
      <c r="B41" s="67">
        <v>15994.76342903068</v>
      </c>
      <c r="C41" s="67">
        <v>698.03973839196362</v>
      </c>
      <c r="D41" s="72">
        <v>11641.162199072181</v>
      </c>
      <c r="E41" s="69">
        <v>28333.965366494827</v>
      </c>
    </row>
    <row r="42" spans="1:5" ht="12.75" customHeight="1">
      <c r="A42" s="54" t="s">
        <v>100</v>
      </c>
      <c r="B42" s="67">
        <v>3953.523100488917</v>
      </c>
      <c r="C42" s="67">
        <v>548.52208460973691</v>
      </c>
      <c r="D42" s="72">
        <v>2563.7148749013463</v>
      </c>
      <c r="E42" s="69">
        <v>7065.7600600000005</v>
      </c>
    </row>
    <row r="43" spans="1:5">
      <c r="A43" s="54" t="s">
        <v>101</v>
      </c>
      <c r="B43" s="67">
        <v>9472.9127795099994</v>
      </c>
      <c r="C43" s="67">
        <v>2259.396930292</v>
      </c>
      <c r="D43" s="72">
        <v>10400.247193144</v>
      </c>
      <c r="E43" s="69">
        <v>22132.556902945998</v>
      </c>
    </row>
    <row r="44" spans="1:5">
      <c r="A44" s="54" t="s">
        <v>102</v>
      </c>
      <c r="B44" s="67">
        <v>28273.466924379998</v>
      </c>
      <c r="C44" s="67">
        <v>4962.4341844295004</v>
      </c>
      <c r="D44" s="72">
        <v>17243.510989646798</v>
      </c>
      <c r="E44" s="69">
        <v>50479.412098456298</v>
      </c>
    </row>
    <row r="45" spans="1:5" ht="18" customHeight="1">
      <c r="A45" s="6" t="s">
        <v>129</v>
      </c>
      <c r="B45" s="69">
        <v>292433.4533651222</v>
      </c>
      <c r="C45" s="69">
        <v>114662.95590494148</v>
      </c>
      <c r="D45" s="73">
        <v>276664.19850484084</v>
      </c>
      <c r="E45" s="69">
        <v>683760.60777490446</v>
      </c>
    </row>
    <row r="46" spans="1:5">
      <c r="B46" s="23"/>
      <c r="C46" s="23"/>
      <c r="D46" s="23"/>
      <c r="E46" s="22"/>
    </row>
    <row r="47" spans="1:5">
      <c r="A47" s="4"/>
      <c r="B47" s="23"/>
      <c r="C47" s="23"/>
      <c r="D47" s="23"/>
      <c r="E47" s="22"/>
    </row>
    <row r="48" spans="1:5">
      <c r="A48" s="4"/>
      <c r="B48" s="23"/>
      <c r="C48" s="23"/>
      <c r="D48" s="23"/>
      <c r="E48" s="22"/>
    </row>
    <row r="49" spans="1:5">
      <c r="A49" s="4" t="s">
        <v>119</v>
      </c>
      <c r="B49" s="23"/>
      <c r="C49" s="23"/>
      <c r="D49" s="23"/>
      <c r="E49" s="22"/>
    </row>
    <row r="50" spans="1:5" ht="12.75" customHeight="1">
      <c r="A50" s="4" t="s">
        <v>4</v>
      </c>
      <c r="B50" s="13"/>
      <c r="C50" s="13"/>
      <c r="D50" s="13"/>
      <c r="E50" s="13"/>
    </row>
    <row r="51" spans="1:5" ht="12.5">
      <c r="A51" s="4" t="s">
        <v>184</v>
      </c>
    </row>
    <row r="52" spans="1:5" ht="12.5">
      <c r="A52" s="2"/>
    </row>
    <row r="53" spans="1:5" ht="12.5">
      <c r="A53" s="5"/>
    </row>
    <row r="54" spans="1:5" ht="12.5">
      <c r="A54" s="4"/>
    </row>
  </sheetData>
  <hyperlinks>
    <hyperlink ref="E1" location="Contenu!A1" display="retour" xr:uid="{00000000-0004-0000-0C00-000000000000}"/>
  </hyperlinks>
  <pageMargins left="0.78740157499999996" right="0.78740157499999996" top="0.984251969" bottom="0.984251969" header="0.4921259845" footer="0.4921259845"/>
  <pageSetup paperSize="9" scale="77"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52"/>
  <sheetViews>
    <sheetView zoomScale="70" zoomScaleNormal="70" workbookViewId="0">
      <selection activeCell="K80" sqref="K80"/>
    </sheetView>
  </sheetViews>
  <sheetFormatPr baseColWidth="10" defaultColWidth="11.453125" defaultRowHeight="13"/>
  <cols>
    <col min="1" max="1" width="21.1796875" style="6" customWidth="1"/>
    <col min="2" max="3" width="16.54296875" style="2" bestFit="1" customWidth="1"/>
    <col min="4" max="4" width="14.81640625" style="2" bestFit="1" customWidth="1"/>
    <col min="5" max="5" width="11.453125" style="2" customWidth="1"/>
    <col min="6" max="16384" width="11.453125" style="2"/>
  </cols>
  <sheetData>
    <row r="1" spans="1:7">
      <c r="A1" s="54" t="s">
        <v>192</v>
      </c>
      <c r="B1" s="55"/>
      <c r="C1" s="55"/>
      <c r="D1" s="55"/>
      <c r="G1" s="26" t="s">
        <v>5</v>
      </c>
    </row>
    <row r="2" spans="1:7">
      <c r="A2" s="54" t="s">
        <v>1</v>
      </c>
      <c r="B2" s="55"/>
      <c r="C2" s="55"/>
      <c r="D2" s="55"/>
    </row>
    <row r="3" spans="1:7" ht="30" customHeight="1">
      <c r="A3" s="75" t="s">
        <v>120</v>
      </c>
      <c r="B3" s="55"/>
      <c r="C3" s="55"/>
      <c r="D3" s="55"/>
    </row>
    <row r="4" spans="1:7" ht="4.5" customHeight="1">
      <c r="A4" s="54" t="s">
        <v>1</v>
      </c>
      <c r="B4" s="55"/>
      <c r="C4" s="55"/>
      <c r="D4" s="55"/>
    </row>
    <row r="5" spans="1:7" s="31" customFormat="1">
      <c r="A5" s="76"/>
      <c r="B5" s="57" t="s">
        <v>138</v>
      </c>
      <c r="C5" s="57" t="s">
        <v>139</v>
      </c>
      <c r="D5" s="57" t="s">
        <v>125</v>
      </c>
    </row>
    <row r="6" spans="1:7" s="31" customFormat="1">
      <c r="A6" s="110" t="s">
        <v>86</v>
      </c>
      <c r="B6" s="63">
        <v>64.709401720978292</v>
      </c>
      <c r="C6" s="63">
        <v>35.290598279021701</v>
      </c>
      <c r="D6" s="64">
        <v>100</v>
      </c>
    </row>
    <row r="7" spans="1:7" ht="12.75" customHeight="1">
      <c r="A7" s="54" t="s">
        <v>87</v>
      </c>
      <c r="B7" s="63">
        <v>54.674829781052338</v>
      </c>
      <c r="C7" s="63">
        <v>45.325170218947662</v>
      </c>
      <c r="D7" s="64">
        <v>100</v>
      </c>
    </row>
    <row r="8" spans="1:7">
      <c r="A8" s="54" t="s">
        <v>88</v>
      </c>
      <c r="B8" s="63">
        <v>59.420426547053509</v>
      </c>
      <c r="C8" s="63">
        <v>40.579573452946484</v>
      </c>
      <c r="D8" s="64">
        <v>100</v>
      </c>
    </row>
    <row r="9" spans="1:7">
      <c r="A9" s="54" t="s">
        <v>89</v>
      </c>
      <c r="B9" s="63">
        <v>45.062272353895331</v>
      </c>
      <c r="C9" s="63">
        <v>54.937727646104676</v>
      </c>
      <c r="D9" s="64">
        <v>100</v>
      </c>
    </row>
    <row r="10" spans="1:7">
      <c r="A10" s="54" t="s">
        <v>90</v>
      </c>
      <c r="B10" s="63">
        <v>49.528887887762977</v>
      </c>
      <c r="C10" s="63">
        <v>50.471112112237023</v>
      </c>
      <c r="D10" s="64">
        <v>100</v>
      </c>
    </row>
    <row r="11" spans="1:7">
      <c r="A11" s="54" t="s">
        <v>199</v>
      </c>
      <c r="B11" s="63">
        <v>65.364690670267308</v>
      </c>
      <c r="C11" s="63">
        <v>34.635309329732692</v>
      </c>
      <c r="D11" s="64">
        <v>100</v>
      </c>
    </row>
    <row r="12" spans="1:7">
      <c r="A12" s="54" t="s">
        <v>92</v>
      </c>
      <c r="B12" s="63">
        <v>77.076244822488093</v>
      </c>
      <c r="C12" s="63">
        <v>22.9237551775119</v>
      </c>
      <c r="D12" s="64">
        <v>100</v>
      </c>
    </row>
    <row r="13" spans="1:7">
      <c r="A13" s="54" t="s">
        <v>93</v>
      </c>
      <c r="B13" s="63">
        <v>63.596589668797989</v>
      </c>
      <c r="C13" s="63">
        <v>36.403410331202018</v>
      </c>
      <c r="D13" s="64">
        <v>100</v>
      </c>
    </row>
    <row r="14" spans="1:7">
      <c r="A14" s="65" t="s">
        <v>94</v>
      </c>
      <c r="B14" s="63">
        <v>52.566133525826721</v>
      </c>
      <c r="C14" s="63">
        <v>47.433866474173293</v>
      </c>
      <c r="D14" s="64">
        <v>100.00000000000001</v>
      </c>
    </row>
    <row r="15" spans="1:7">
      <c r="A15" s="65" t="s">
        <v>95</v>
      </c>
      <c r="B15" s="63">
        <v>86.817098424041603</v>
      </c>
      <c r="C15" s="63">
        <v>13.182901575958391</v>
      </c>
      <c r="D15" s="64">
        <v>100</v>
      </c>
    </row>
    <row r="16" spans="1:7">
      <c r="A16" s="65" t="s">
        <v>96</v>
      </c>
      <c r="B16" s="63">
        <v>63.181827700124884</v>
      </c>
      <c r="C16" s="63">
        <v>36.818172299875116</v>
      </c>
      <c r="D16" s="64">
        <v>100</v>
      </c>
    </row>
    <row r="17" spans="1:4">
      <c r="A17" s="65" t="s">
        <v>97</v>
      </c>
      <c r="B17" s="63">
        <v>57.609088551809393</v>
      </c>
      <c r="C17" s="63">
        <v>42.390911448190607</v>
      </c>
      <c r="D17" s="64">
        <v>100</v>
      </c>
    </row>
    <row r="18" spans="1:4">
      <c r="A18" s="54" t="s">
        <v>98</v>
      </c>
      <c r="B18" s="63">
        <v>77.307917834183186</v>
      </c>
      <c r="C18" s="63">
        <v>22.692082165816807</v>
      </c>
      <c r="D18" s="64">
        <v>100</v>
      </c>
    </row>
    <row r="19" spans="1:4">
      <c r="A19" s="54" t="s">
        <v>99</v>
      </c>
      <c r="B19" s="63">
        <v>64.123183057896824</v>
      </c>
      <c r="C19" s="63">
        <v>35.876816942103169</v>
      </c>
      <c r="D19" s="64">
        <v>100</v>
      </c>
    </row>
    <row r="20" spans="1:4" s="6" customFormat="1" ht="12.75" customHeight="1">
      <c r="A20" s="54" t="s">
        <v>100</v>
      </c>
      <c r="B20" s="63">
        <v>71.576235118771123</v>
      </c>
      <c r="C20" s="63">
        <v>28.423764881228873</v>
      </c>
      <c r="D20" s="64">
        <v>100</v>
      </c>
    </row>
    <row r="21" spans="1:4" s="6" customFormat="1" ht="12.75" customHeight="1">
      <c r="A21" s="54" t="s">
        <v>101</v>
      </c>
      <c r="B21" s="63">
        <v>58.282651793848316</v>
      </c>
      <c r="C21" s="63">
        <v>41.717348206151684</v>
      </c>
      <c r="D21" s="64">
        <v>100</v>
      </c>
    </row>
    <row r="22" spans="1:4" s="6" customFormat="1" ht="12.75" customHeight="1">
      <c r="A22" s="54" t="s">
        <v>102</v>
      </c>
      <c r="B22" s="63">
        <v>62.47810555945604</v>
      </c>
      <c r="C22" s="63">
        <v>37.52189444054396</v>
      </c>
      <c r="D22" s="64">
        <v>100</v>
      </c>
    </row>
    <row r="23" spans="1:4" s="6" customFormat="1" ht="18.75" customHeight="1">
      <c r="A23" s="6" t="s">
        <v>129</v>
      </c>
      <c r="B23" s="64">
        <v>59.659458332081257</v>
      </c>
      <c r="C23" s="64">
        <v>40.340541667918764</v>
      </c>
      <c r="D23" s="64">
        <v>100.00000000000003</v>
      </c>
    </row>
    <row r="24" spans="1:4" ht="30" customHeight="1">
      <c r="A24" s="75" t="s">
        <v>85</v>
      </c>
      <c r="B24" s="55"/>
      <c r="C24" s="55"/>
      <c r="D24" s="55"/>
    </row>
    <row r="25" spans="1:4" ht="4.5" customHeight="1">
      <c r="A25" s="54" t="s">
        <v>1</v>
      </c>
      <c r="B25" s="55"/>
      <c r="C25" s="55"/>
      <c r="D25" s="55"/>
    </row>
    <row r="26" spans="1:4" s="31" customFormat="1" ht="12" customHeight="1">
      <c r="A26" s="76"/>
      <c r="B26" s="57" t="s">
        <v>138</v>
      </c>
      <c r="C26" s="57" t="s">
        <v>139</v>
      </c>
      <c r="D26" s="57" t="s">
        <v>125</v>
      </c>
    </row>
    <row r="27" spans="1:4" s="31" customFormat="1">
      <c r="A27" s="110" t="s">
        <v>86</v>
      </c>
      <c r="B27" s="59">
        <v>1433.2504799999999</v>
      </c>
      <c r="C27" s="59">
        <v>781.65251999999998</v>
      </c>
      <c r="D27" s="62">
        <v>2214.9029999999998</v>
      </c>
    </row>
    <row r="28" spans="1:4" ht="12.75" customHeight="1">
      <c r="A28" s="54" t="s">
        <v>87</v>
      </c>
      <c r="B28" s="59">
        <v>58620.346330596549</v>
      </c>
      <c r="C28" s="59">
        <v>48595.984411253397</v>
      </c>
      <c r="D28" s="62">
        <v>107216.33074184995</v>
      </c>
    </row>
    <row r="29" spans="1:4">
      <c r="A29" s="54" t="s">
        <v>88</v>
      </c>
      <c r="B29" s="59">
        <v>11890.074520000002</v>
      </c>
      <c r="C29" s="59">
        <v>8120.0048599999991</v>
      </c>
      <c r="D29" s="62">
        <v>20010.079380000003</v>
      </c>
    </row>
    <row r="30" spans="1:4">
      <c r="A30" s="54" t="s">
        <v>89</v>
      </c>
      <c r="B30" s="59">
        <v>16801.192659655688</v>
      </c>
      <c r="C30" s="59">
        <v>20483.195770000006</v>
      </c>
      <c r="D30" s="62">
        <v>37284.388429655693</v>
      </c>
    </row>
    <row r="31" spans="1:4">
      <c r="A31" s="54" t="s">
        <v>90</v>
      </c>
      <c r="B31" s="59">
        <v>69461.403069677894</v>
      </c>
      <c r="C31" s="59">
        <v>70782.818094915652</v>
      </c>
      <c r="D31" s="62">
        <v>140244.22116459353</v>
      </c>
    </row>
    <row r="32" spans="1:4">
      <c r="A32" s="54" t="s">
        <v>199</v>
      </c>
      <c r="B32" s="59">
        <v>17119.626980000001</v>
      </c>
      <c r="C32" s="59">
        <v>9071.3131200000007</v>
      </c>
      <c r="D32" s="62">
        <v>26190.9401</v>
      </c>
    </row>
    <row r="33" spans="1:4">
      <c r="A33" s="54" t="s">
        <v>92</v>
      </c>
      <c r="B33" s="59">
        <v>78989.493510086875</v>
      </c>
      <c r="C33" s="59">
        <v>23492.787109584104</v>
      </c>
      <c r="D33" s="62">
        <v>102482.28061967099</v>
      </c>
    </row>
    <row r="34" spans="1:4">
      <c r="A34" s="54" t="s">
        <v>93</v>
      </c>
      <c r="B34" s="59">
        <v>14653.919027905999</v>
      </c>
      <c r="C34" s="59">
        <v>8388.0697080019017</v>
      </c>
      <c r="D34" s="62">
        <v>23041.9887359079</v>
      </c>
    </row>
    <row r="35" spans="1:4">
      <c r="A35" s="65" t="s">
        <v>94</v>
      </c>
      <c r="B35" s="59">
        <v>50415.502358211561</v>
      </c>
      <c r="C35" s="59">
        <v>45493.211059794528</v>
      </c>
      <c r="D35" s="62">
        <v>95908.713418006082</v>
      </c>
    </row>
    <row r="36" spans="1:4">
      <c r="A36" s="65" t="s">
        <v>95</v>
      </c>
      <c r="B36" s="59">
        <v>6219.1550000000007</v>
      </c>
      <c r="C36" s="59">
        <v>944.35900000000015</v>
      </c>
      <c r="D36" s="62">
        <v>7163.514000000001</v>
      </c>
    </row>
    <row r="37" spans="1:4">
      <c r="A37" s="65" t="s">
        <v>96</v>
      </c>
      <c r="B37" s="59">
        <v>43486.426418976997</v>
      </c>
      <c r="C37" s="59">
        <v>25341.000709869801</v>
      </c>
      <c r="D37" s="62">
        <v>68827.427128846801</v>
      </c>
    </row>
    <row r="38" spans="1:4">
      <c r="A38" s="54" t="s">
        <v>97</v>
      </c>
      <c r="B38" s="59">
        <v>9788.8429999999971</v>
      </c>
      <c r="C38" s="59">
        <v>7202.9949999999999</v>
      </c>
      <c r="D38" s="62">
        <v>16991.837999999996</v>
      </c>
    </row>
    <row r="39" spans="1:4">
      <c r="A39" s="54" t="s">
        <v>98</v>
      </c>
      <c r="B39" s="59">
        <v>16509.227999999999</v>
      </c>
      <c r="C39" s="59">
        <v>4845.9300000000012</v>
      </c>
      <c r="D39" s="62">
        <v>21355.157999999999</v>
      </c>
    </row>
    <row r="40" spans="1:4" ht="12.75" customHeight="1">
      <c r="A40" s="54" t="s">
        <v>99</v>
      </c>
      <c r="B40" s="59">
        <v>20393.032024776992</v>
      </c>
      <c r="C40" s="59">
        <v>11409.868349591699</v>
      </c>
      <c r="D40" s="62">
        <v>31802.900374368692</v>
      </c>
    </row>
    <row r="41" spans="1:4" ht="12.75" customHeight="1">
      <c r="A41" s="54" t="s">
        <v>100</v>
      </c>
      <c r="B41" s="59">
        <v>5985.5770200000006</v>
      </c>
      <c r="C41" s="59">
        <v>2376.9430400000001</v>
      </c>
      <c r="D41" s="62">
        <v>8362.5200600000007</v>
      </c>
    </row>
    <row r="42" spans="1:4" ht="12.75" customHeight="1">
      <c r="A42" s="54" t="s">
        <v>101</v>
      </c>
      <c r="B42" s="59">
        <v>15329.015334087399</v>
      </c>
      <c r="C42" s="59">
        <v>10972.147811865001</v>
      </c>
      <c r="D42" s="62">
        <v>26301.1631459524</v>
      </c>
    </row>
    <row r="43" spans="1:4" ht="12.75" customHeight="1">
      <c r="A43" s="54" t="s">
        <v>102</v>
      </c>
      <c r="B43" s="59">
        <v>36321.106199415008</v>
      </c>
      <c r="C43" s="59">
        <v>21813.028749428398</v>
      </c>
      <c r="D43" s="62">
        <v>58134.134948843406</v>
      </c>
    </row>
    <row r="44" spans="1:4" ht="19.5" customHeight="1">
      <c r="A44" s="6" t="s">
        <v>129</v>
      </c>
      <c r="B44" s="62">
        <v>473417.19193339098</v>
      </c>
      <c r="C44" s="62">
        <v>320115.3093143045</v>
      </c>
      <c r="D44" s="62">
        <v>793532.5012476953</v>
      </c>
    </row>
    <row r="45" spans="1:4" ht="12.75" customHeight="1">
      <c r="B45" s="20"/>
      <c r="C45" s="20"/>
      <c r="D45" s="13"/>
    </row>
    <row r="46" spans="1:4" ht="12.5">
      <c r="A46" s="17" t="s">
        <v>1</v>
      </c>
      <c r="B46" s="23"/>
      <c r="C46" s="23"/>
      <c r="D46" s="23"/>
    </row>
    <row r="47" spans="1:4" ht="12.5">
      <c r="A47" s="139"/>
    </row>
    <row r="48" spans="1:4" ht="12.5">
      <c r="A48" s="4"/>
    </row>
    <row r="49" spans="1:1" ht="12.5">
      <c r="A49" s="4" t="s">
        <v>119</v>
      </c>
    </row>
    <row r="50" spans="1:1" ht="12.5">
      <c r="A50" s="4" t="s">
        <v>4</v>
      </c>
    </row>
    <row r="51" spans="1:1" ht="12.5">
      <c r="A51" s="4" t="s">
        <v>184</v>
      </c>
    </row>
    <row r="52" spans="1:1" ht="12.5">
      <c r="A52" s="2"/>
    </row>
  </sheetData>
  <hyperlinks>
    <hyperlink ref="G1" location="Contenu!A1" display="retour" xr:uid="{00000000-0004-0000-0D00-000000000000}"/>
  </hyperlinks>
  <pageMargins left="0.78740157499999996" right="0.78740157499999996" top="0.984251969" bottom="0.984251969" header="0.4921259845" footer="0.4921259845"/>
  <pageSetup paperSize="9" scale="84"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51"/>
  <sheetViews>
    <sheetView zoomScale="70" zoomScaleNormal="90" workbookViewId="0">
      <selection activeCell="K5" sqref="K5"/>
    </sheetView>
  </sheetViews>
  <sheetFormatPr baseColWidth="10" defaultColWidth="11.453125" defaultRowHeight="12.5"/>
  <cols>
    <col min="1" max="1" width="20.7265625" style="55" customWidth="1"/>
    <col min="2" max="2" width="20.54296875" style="55" bestFit="1" customWidth="1"/>
    <col min="3" max="3" width="17.1796875" style="55" bestFit="1" customWidth="1"/>
    <col min="4" max="4" width="20.7265625" style="55" customWidth="1"/>
    <col min="5" max="6" width="16.1796875" style="55" bestFit="1" customWidth="1"/>
    <col min="7" max="7" width="12.26953125" style="55" customWidth="1"/>
    <col min="8" max="8" width="11.453125" style="55" customWidth="1"/>
    <col min="9" max="16384" width="11.453125" style="55"/>
  </cols>
  <sheetData>
    <row r="1" spans="1:6" ht="13">
      <c r="A1" s="54" t="s">
        <v>193</v>
      </c>
      <c r="F1" s="78" t="s">
        <v>5</v>
      </c>
    </row>
    <row r="2" spans="1:6" ht="13">
      <c r="A2" s="54" t="s">
        <v>1</v>
      </c>
    </row>
    <row r="3" spans="1:6">
      <c r="A3" s="75" t="s">
        <v>120</v>
      </c>
    </row>
    <row r="4" spans="1:6" ht="6" customHeight="1">
      <c r="A4" s="54" t="s">
        <v>1</v>
      </c>
    </row>
    <row r="5" spans="1:6" s="80" customFormat="1" ht="33.75" customHeight="1">
      <c r="A5" s="79"/>
      <c r="B5" s="57" t="s">
        <v>121</v>
      </c>
      <c r="C5" s="57" t="s">
        <v>122</v>
      </c>
      <c r="D5" s="57" t="s">
        <v>123</v>
      </c>
      <c r="E5" s="57" t="s">
        <v>124</v>
      </c>
      <c r="F5" s="57" t="s">
        <v>125</v>
      </c>
    </row>
    <row r="6" spans="1:6" ht="12.75" customHeight="1">
      <c r="A6" s="110" t="s">
        <v>86</v>
      </c>
      <c r="B6" s="85">
        <v>100</v>
      </c>
      <c r="C6" s="81">
        <v>0</v>
      </c>
      <c r="D6" s="87">
        <v>0</v>
      </c>
      <c r="E6" s="81">
        <v>0</v>
      </c>
      <c r="F6" s="83">
        <v>100</v>
      </c>
    </row>
    <row r="7" spans="1:6" ht="13">
      <c r="A7" s="54" t="s">
        <v>87</v>
      </c>
      <c r="B7" s="85">
        <v>68.128719142165266</v>
      </c>
      <c r="C7" s="81">
        <v>13.898032165209766</v>
      </c>
      <c r="D7" s="87">
        <v>14.211754806874193</v>
      </c>
      <c r="E7" s="81">
        <v>3.7614938857507605</v>
      </c>
      <c r="F7" s="83">
        <v>100</v>
      </c>
    </row>
    <row r="8" spans="1:6" ht="13">
      <c r="A8" s="54" t="s">
        <v>88</v>
      </c>
      <c r="B8" s="82">
        <v>66.889473678839551</v>
      </c>
      <c r="C8" s="81">
        <v>22.84600971932776</v>
      </c>
      <c r="D8" s="87">
        <v>8.1738049556902848</v>
      </c>
      <c r="E8" s="81">
        <v>2.0907116461424051</v>
      </c>
      <c r="F8" s="83">
        <v>100</v>
      </c>
    </row>
    <row r="9" spans="1:6" ht="13">
      <c r="A9" s="54" t="s">
        <v>89</v>
      </c>
      <c r="B9" s="82">
        <v>70.599792053667542</v>
      </c>
      <c r="C9" s="81">
        <v>16.329617666490513</v>
      </c>
      <c r="D9" s="87">
        <v>7.7132988929558737</v>
      </c>
      <c r="E9" s="81">
        <v>5.3572913868860681</v>
      </c>
      <c r="F9" s="83">
        <v>100</v>
      </c>
    </row>
    <row r="10" spans="1:6" ht="13">
      <c r="A10" s="54" t="s">
        <v>90</v>
      </c>
      <c r="B10" s="82">
        <v>63.23166063881834</v>
      </c>
      <c r="C10" s="81">
        <v>15.892940352478091</v>
      </c>
      <c r="D10" s="87">
        <v>9.9451837416976865</v>
      </c>
      <c r="E10" s="81">
        <v>10.930215267005886</v>
      </c>
      <c r="F10" s="83">
        <v>100.00000000000001</v>
      </c>
    </row>
    <row r="11" spans="1:6" ht="13">
      <c r="A11" s="54" t="s">
        <v>199</v>
      </c>
      <c r="B11" s="82">
        <v>55.373232860778451</v>
      </c>
      <c r="C11" s="81">
        <v>11.380869409876587</v>
      </c>
      <c r="D11" s="87">
        <v>20.148888890017354</v>
      </c>
      <c r="E11" s="81">
        <v>13.097008839327613</v>
      </c>
      <c r="F11" s="83">
        <v>100.00000000000001</v>
      </c>
    </row>
    <row r="12" spans="1:6" ht="13">
      <c r="A12" s="54" t="s">
        <v>92</v>
      </c>
      <c r="B12" s="82">
        <v>62.943544955003048</v>
      </c>
      <c r="C12" s="81">
        <v>17.640008651066292</v>
      </c>
      <c r="D12" s="87">
        <v>14.904831707353781</v>
      </c>
      <c r="E12" s="81">
        <v>4.5116146865768734</v>
      </c>
      <c r="F12" s="83">
        <v>100</v>
      </c>
    </row>
    <row r="13" spans="1:6" ht="13">
      <c r="A13" s="54" t="s">
        <v>93</v>
      </c>
      <c r="B13" s="82">
        <v>49.302459111805838</v>
      </c>
      <c r="C13" s="81">
        <v>13.621949964712222</v>
      </c>
      <c r="D13" s="87">
        <v>18.195300274739086</v>
      </c>
      <c r="E13" s="81">
        <v>18.880290648742847</v>
      </c>
      <c r="F13" s="83">
        <v>99.999999999999986</v>
      </c>
    </row>
    <row r="14" spans="1:6" ht="13">
      <c r="A14" s="65" t="s">
        <v>94</v>
      </c>
      <c r="B14" s="82">
        <v>61.099103960302457</v>
      </c>
      <c r="C14" s="81">
        <v>11.292174792075485</v>
      </c>
      <c r="D14" s="87">
        <v>13.671509900086198</v>
      </c>
      <c r="E14" s="81">
        <v>13.937211347535868</v>
      </c>
      <c r="F14" s="83">
        <v>100</v>
      </c>
    </row>
    <row r="15" spans="1:6" ht="13">
      <c r="A15" s="65" t="s">
        <v>95</v>
      </c>
      <c r="B15" s="82">
        <v>86.509609669220993</v>
      </c>
      <c r="C15" s="81">
        <v>10.149055337924933</v>
      </c>
      <c r="D15" s="87">
        <v>2.3765431323230466</v>
      </c>
      <c r="E15" s="81">
        <v>0.96479186053101862</v>
      </c>
      <c r="F15" s="83">
        <v>100</v>
      </c>
    </row>
    <row r="16" spans="1:6" ht="13">
      <c r="A16" s="65" t="s">
        <v>96</v>
      </c>
      <c r="B16" s="82">
        <v>70.860837176500695</v>
      </c>
      <c r="C16" s="81">
        <v>15.503318873193486</v>
      </c>
      <c r="D16" s="87">
        <v>7.9433543957196626</v>
      </c>
      <c r="E16" s="81">
        <v>5.6924895545861522</v>
      </c>
      <c r="F16" s="83">
        <v>99.999999999999986</v>
      </c>
    </row>
    <row r="17" spans="1:6" ht="13">
      <c r="A17" s="65" t="s">
        <v>97</v>
      </c>
      <c r="B17" s="82">
        <v>59.841472123262939</v>
      </c>
      <c r="C17" s="81">
        <v>21.223207283402772</v>
      </c>
      <c r="D17" s="87">
        <v>11.034592020003958</v>
      </c>
      <c r="E17" s="81">
        <v>7.9007285733303245</v>
      </c>
      <c r="F17" s="83">
        <v>99.999999999999986</v>
      </c>
    </row>
    <row r="18" spans="1:6" ht="13">
      <c r="A18" s="54" t="s">
        <v>98</v>
      </c>
      <c r="B18" s="82">
        <v>69.139853706537778</v>
      </c>
      <c r="C18" s="81">
        <v>13.180909267915505</v>
      </c>
      <c r="D18" s="87">
        <v>7.436451652570307</v>
      </c>
      <c r="E18" s="81">
        <v>10.242785372976401</v>
      </c>
      <c r="F18" s="83">
        <v>100</v>
      </c>
    </row>
    <row r="19" spans="1:6" ht="13">
      <c r="A19" s="54" t="s">
        <v>99</v>
      </c>
      <c r="B19" s="82">
        <v>65.78915180620605</v>
      </c>
      <c r="C19" s="81">
        <v>16.096789446131197</v>
      </c>
      <c r="D19" s="87">
        <v>9.34399701386603</v>
      </c>
      <c r="E19" s="81">
        <v>8.7700617337967106</v>
      </c>
      <c r="F19" s="83">
        <v>99.999999999999986</v>
      </c>
    </row>
    <row r="20" spans="1:6" ht="12.75" customHeight="1">
      <c r="A20" s="54" t="s">
        <v>100</v>
      </c>
      <c r="B20" s="82">
        <v>60.15602741645322</v>
      </c>
      <c r="C20" s="81">
        <v>9.1842351885491311</v>
      </c>
      <c r="D20" s="87">
        <v>19.998741623347446</v>
      </c>
      <c r="E20" s="81">
        <v>10.6609957716502</v>
      </c>
      <c r="F20" s="83">
        <v>100</v>
      </c>
    </row>
    <row r="21" spans="1:6" ht="12.75" customHeight="1">
      <c r="A21" s="54" t="s">
        <v>101</v>
      </c>
      <c r="B21" s="82">
        <v>69.233082450535193</v>
      </c>
      <c r="C21" s="81">
        <v>21.491832032188675</v>
      </c>
      <c r="D21" s="87">
        <v>5.6279699435771828</v>
      </c>
      <c r="E21" s="81">
        <v>3.6471155736989549</v>
      </c>
      <c r="F21" s="83">
        <v>100.00000000000001</v>
      </c>
    </row>
    <row r="22" spans="1:6" ht="12.75" customHeight="1">
      <c r="A22" s="54" t="s">
        <v>102</v>
      </c>
      <c r="B22" s="82">
        <v>64.732914834767314</v>
      </c>
      <c r="C22" s="81">
        <v>19.844412214121228</v>
      </c>
      <c r="D22" s="87">
        <v>4.0739341701256686</v>
      </c>
      <c r="E22" s="81">
        <v>11.34873878098578</v>
      </c>
      <c r="F22" s="83">
        <v>100</v>
      </c>
    </row>
    <row r="23" spans="1:6" ht="21" customHeight="1">
      <c r="A23" s="6" t="s">
        <v>129</v>
      </c>
      <c r="B23" s="88">
        <v>64.812826077633616</v>
      </c>
      <c r="C23" s="90">
        <v>15.597624648317046</v>
      </c>
      <c r="D23" s="89">
        <v>11.234090219385925</v>
      </c>
      <c r="E23" s="90">
        <v>8.3554590546634575</v>
      </c>
      <c r="F23" s="91">
        <v>100.00000000000004</v>
      </c>
    </row>
    <row r="24" spans="1:6" ht="17.25" customHeight="1">
      <c r="A24" s="54"/>
      <c r="B24" s="83"/>
      <c r="C24" s="83"/>
      <c r="D24" s="83"/>
      <c r="E24" s="83"/>
      <c r="F24" s="84"/>
    </row>
    <row r="25" spans="1:6">
      <c r="A25" s="75" t="s">
        <v>85</v>
      </c>
    </row>
    <row r="26" spans="1:6" ht="6" customHeight="1">
      <c r="A26" s="54" t="s">
        <v>1</v>
      </c>
    </row>
    <row r="27" spans="1:6" s="80" customFormat="1" ht="33.75" customHeight="1">
      <c r="A27" s="79"/>
      <c r="B27" s="57" t="s">
        <v>121</v>
      </c>
      <c r="C27" s="57" t="s">
        <v>122</v>
      </c>
      <c r="D27" s="57" t="s">
        <v>123</v>
      </c>
      <c r="E27" s="57" t="s">
        <v>124</v>
      </c>
      <c r="F27" s="57" t="s">
        <v>125</v>
      </c>
    </row>
    <row r="28" spans="1:6" ht="13">
      <c r="A28" s="110" t="s">
        <v>86</v>
      </c>
      <c r="B28" s="66">
        <v>2214.9030000000002</v>
      </c>
      <c r="C28" s="66">
        <v>0</v>
      </c>
      <c r="D28" s="85">
        <v>0</v>
      </c>
      <c r="E28" s="141">
        <v>0</v>
      </c>
      <c r="F28" s="62">
        <v>2214.9030000000002</v>
      </c>
    </row>
    <row r="29" spans="1:6" ht="13">
      <c r="A29" s="54" t="s">
        <v>87</v>
      </c>
      <c r="B29" s="66">
        <v>73045.112845649972</v>
      </c>
      <c r="C29" s="66">
        <v>14900.960132859997</v>
      </c>
      <c r="D29" s="85">
        <v>15237.322037958998</v>
      </c>
      <c r="E29" s="59">
        <v>4032.9357253810003</v>
      </c>
      <c r="F29" s="62">
        <v>107216.33074184998</v>
      </c>
    </row>
    <row r="30" spans="1:6" ht="13">
      <c r="A30" s="54" t="s">
        <v>88</v>
      </c>
      <c r="B30" s="66">
        <v>13384.636779999999</v>
      </c>
      <c r="C30" s="66">
        <v>4571.50468</v>
      </c>
      <c r="D30" s="85">
        <v>1635.5848599999999</v>
      </c>
      <c r="E30" s="59">
        <v>418.35305999999997</v>
      </c>
      <c r="F30" s="62">
        <v>20010.079379999999</v>
      </c>
    </row>
    <row r="31" spans="1:6" ht="13">
      <c r="A31" s="54" t="s">
        <v>89</v>
      </c>
      <c r="B31" s="66">
        <v>26322.700699818597</v>
      </c>
      <c r="C31" s="66">
        <v>6088.3980798520006</v>
      </c>
      <c r="D31" s="85">
        <v>2875.85631999</v>
      </c>
      <c r="E31" s="59">
        <v>1997.4333299950899</v>
      </c>
      <c r="F31" s="62">
        <v>37284.388429655686</v>
      </c>
    </row>
    <row r="32" spans="1:6" ht="13">
      <c r="A32" s="54" t="s">
        <v>90</v>
      </c>
      <c r="B32" s="66">
        <v>88678.749992349636</v>
      </c>
      <c r="C32" s="66">
        <v>22288.930417486303</v>
      </c>
      <c r="D32" s="85">
        <v>13947.5454819317</v>
      </c>
      <c r="E32" s="59">
        <v>15328.995272825901</v>
      </c>
      <c r="F32" s="62">
        <v>140244.22116459353</v>
      </c>
    </row>
    <row r="33" spans="1:13" ht="13">
      <c r="A33" s="54" t="s">
        <v>199</v>
      </c>
      <c r="B33" s="66">
        <v>14502.77025</v>
      </c>
      <c r="C33" s="66">
        <v>2980.7566900000002</v>
      </c>
      <c r="D33" s="85">
        <v>5277.1834199999994</v>
      </c>
      <c r="E33" s="59">
        <v>3430.2297399999998</v>
      </c>
      <c r="F33" s="62">
        <v>26190.940099999996</v>
      </c>
      <c r="K33" s="54"/>
    </row>
    <row r="34" spans="1:13" ht="13">
      <c r="A34" s="54" t="s">
        <v>92</v>
      </c>
      <c r="B34" s="66">
        <v>64505.980372754988</v>
      </c>
      <c r="C34" s="66">
        <v>18077.883167119999</v>
      </c>
      <c r="D34" s="85">
        <v>15274.811456219999</v>
      </c>
      <c r="E34" s="59">
        <v>4623.6056235760007</v>
      </c>
      <c r="F34" s="62">
        <v>102482.28061967099</v>
      </c>
    </row>
    <row r="35" spans="1:13" ht="13">
      <c r="A35" s="54" t="s">
        <v>93</v>
      </c>
      <c r="B35" s="66">
        <v>11360.267075067899</v>
      </c>
      <c r="C35" s="66">
        <v>3138.76817648</v>
      </c>
      <c r="D35" s="85">
        <v>4192.5590397699998</v>
      </c>
      <c r="E35" s="59">
        <v>4350.3944445899997</v>
      </c>
      <c r="F35" s="62">
        <v>23041.9887359079</v>
      </c>
      <c r="J35" s="54"/>
      <c r="K35" s="54"/>
      <c r="L35" s="54"/>
      <c r="M35" s="54"/>
    </row>
    <row r="36" spans="1:13" ht="13">
      <c r="A36" s="65" t="s">
        <v>94</v>
      </c>
      <c r="B36" s="66">
        <v>58599.364518256094</v>
      </c>
      <c r="C36" s="66">
        <v>10830.179559992001</v>
      </c>
      <c r="D36" s="85">
        <v>13112.169249988001</v>
      </c>
      <c r="E36" s="59">
        <v>13367.000089770001</v>
      </c>
      <c r="F36" s="62">
        <v>95908.713418006082</v>
      </c>
      <c r="J36" s="54"/>
      <c r="K36" s="54"/>
      <c r="L36" s="54"/>
      <c r="M36" s="54"/>
    </row>
    <row r="37" spans="1:13" ht="13">
      <c r="A37" s="65" t="s">
        <v>95</v>
      </c>
      <c r="B37" s="66">
        <v>6197.1280000000006</v>
      </c>
      <c r="C37" s="66">
        <v>727.029</v>
      </c>
      <c r="D37" s="85">
        <v>170.244</v>
      </c>
      <c r="E37" s="59">
        <v>69.113</v>
      </c>
      <c r="F37" s="62">
        <v>7163.514000000001</v>
      </c>
    </row>
    <row r="38" spans="1:13" ht="13">
      <c r="A38" s="65" t="s">
        <v>96</v>
      </c>
      <c r="B38" s="66">
        <v>48771.691070546796</v>
      </c>
      <c r="C38" s="66">
        <v>10670.5355</v>
      </c>
      <c r="D38" s="85">
        <v>5467.2064583000001</v>
      </c>
      <c r="E38" s="59">
        <v>3917.9940999999999</v>
      </c>
      <c r="F38" s="62">
        <v>68827.427128846801</v>
      </c>
      <c r="J38" s="54"/>
      <c r="K38" s="54"/>
      <c r="L38" s="54"/>
    </row>
    <row r="39" spans="1:13" ht="13">
      <c r="A39" s="54" t="s">
        <v>97</v>
      </c>
      <c r="B39" s="66">
        <v>10168.165999999999</v>
      </c>
      <c r="C39" s="66">
        <v>3606.2129999999997</v>
      </c>
      <c r="D39" s="85">
        <v>1874.98</v>
      </c>
      <c r="E39" s="59">
        <v>1342.479</v>
      </c>
      <c r="F39" s="62">
        <v>16991.838</v>
      </c>
    </row>
    <row r="40" spans="1:13" ht="13">
      <c r="A40" s="54" t="s">
        <v>98</v>
      </c>
      <c r="B40" s="66">
        <v>14764.924999999999</v>
      </c>
      <c r="C40" s="66">
        <v>2814.8039999999996</v>
      </c>
      <c r="D40" s="85">
        <v>1588.066</v>
      </c>
      <c r="E40" s="59">
        <v>2187.3629999999998</v>
      </c>
      <c r="F40" s="62">
        <v>21355.157999999999</v>
      </c>
    </row>
    <row r="41" spans="1:13" s="54" customFormat="1" ht="12.75" customHeight="1">
      <c r="A41" s="54" t="s">
        <v>99</v>
      </c>
      <c r="B41" s="66">
        <v>20922.858406069896</v>
      </c>
      <c r="C41" s="66">
        <v>5119.2459110250002</v>
      </c>
      <c r="D41" s="85">
        <v>2971.6620613037999</v>
      </c>
      <c r="E41" s="59">
        <v>2789.1339959700003</v>
      </c>
      <c r="F41" s="62">
        <v>31802.900374368699</v>
      </c>
      <c r="J41" s="55"/>
      <c r="K41" s="55"/>
      <c r="L41" s="55"/>
    </row>
    <row r="42" spans="1:13" s="54" customFormat="1" ht="12.75" customHeight="1">
      <c r="A42" s="54" t="s">
        <v>100</v>
      </c>
      <c r="B42" s="66">
        <v>5030.5598600000003</v>
      </c>
      <c r="C42" s="66">
        <v>768.03350999999998</v>
      </c>
      <c r="D42" s="85">
        <v>1672.39878</v>
      </c>
      <c r="E42" s="59">
        <v>891.52790999999991</v>
      </c>
      <c r="F42" s="62">
        <v>8362.5200600000007</v>
      </c>
    </row>
    <row r="43" spans="1:13" s="54" customFormat="1" ht="12.75" customHeight="1">
      <c r="A43" s="54" t="s">
        <v>101</v>
      </c>
      <c r="B43" s="66">
        <v>18209.105966286999</v>
      </c>
      <c r="C43" s="66">
        <v>5652.6018058400005</v>
      </c>
      <c r="D43" s="85">
        <v>1480.2215566654002</v>
      </c>
      <c r="E43" s="59">
        <v>959.23381715999994</v>
      </c>
      <c r="F43" s="62">
        <v>26301.1631459524</v>
      </c>
    </row>
    <row r="44" spans="1:13" s="54" customFormat="1" ht="12.75" customHeight="1">
      <c r="A44" s="54" t="s">
        <v>102</v>
      </c>
      <c r="B44" s="66">
        <v>37631.920066363506</v>
      </c>
      <c r="C44" s="66">
        <v>11536.377376361999</v>
      </c>
      <c r="D44" s="85">
        <v>2368.3463881878997</v>
      </c>
      <c r="E44" s="59">
        <v>6597.4911179299997</v>
      </c>
      <c r="F44" s="62">
        <v>58134.134948843406</v>
      </c>
    </row>
    <row r="45" spans="1:13" s="54" customFormat="1" ht="21" customHeight="1">
      <c r="A45" s="6" t="s">
        <v>129</v>
      </c>
      <c r="B45" s="64">
        <v>514310.83990316448</v>
      </c>
      <c r="C45" s="64">
        <v>123772.22100701729</v>
      </c>
      <c r="D45" s="126">
        <v>89146.15711031582</v>
      </c>
      <c r="E45" s="62">
        <v>66303.283227197971</v>
      </c>
      <c r="F45" s="62">
        <v>793532.5012476953</v>
      </c>
      <c r="I45" s="55"/>
      <c r="J45" s="55"/>
      <c r="K45" s="55"/>
      <c r="M45" s="55"/>
    </row>
    <row r="46" spans="1:13" s="54" customFormat="1" ht="17.25" customHeight="1">
      <c r="B46" s="77"/>
      <c r="C46" s="77"/>
      <c r="D46" s="77"/>
      <c r="E46" s="77"/>
      <c r="F46" s="77"/>
    </row>
    <row r="47" spans="1:13">
      <c r="A47" s="86"/>
    </row>
    <row r="49" spans="1:5">
      <c r="A49" s="4" t="s">
        <v>119</v>
      </c>
      <c r="E49" s="137"/>
    </row>
    <row r="50" spans="1:5">
      <c r="A50" s="4" t="s">
        <v>4</v>
      </c>
    </row>
    <row r="51" spans="1:5">
      <c r="A51" s="4" t="s">
        <v>184</v>
      </c>
    </row>
  </sheetData>
  <hyperlinks>
    <hyperlink ref="F1" location="Contenu!A1" display="retour" xr:uid="{00000000-0004-0000-0E00-000000000000}"/>
  </hyperlinks>
  <pageMargins left="0.78740157499999996" right="0.78740157499999996" top="0.984251969" bottom="0.984251969" header="0.4921259845" footer="0.4921259845"/>
  <pageSetup paperSize="9" scale="44"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F25"/>
  <sheetViews>
    <sheetView zoomScale="75" zoomScaleNormal="75" workbookViewId="0">
      <selection activeCell="H31" sqref="H31"/>
    </sheetView>
  </sheetViews>
  <sheetFormatPr baseColWidth="10" defaultColWidth="11.453125" defaultRowHeight="12.5"/>
  <cols>
    <col min="1" max="1" width="21.7265625" style="2" customWidth="1"/>
    <col min="2" max="2" width="17.453125" style="2" bestFit="1" customWidth="1"/>
    <col min="3" max="3" width="16.453125" style="2" bestFit="1" customWidth="1"/>
    <col min="4" max="4" width="17.453125" style="2" bestFit="1" customWidth="1"/>
    <col min="5" max="5" width="11.453125" style="2" customWidth="1"/>
    <col min="6" max="16384" width="11.453125" style="2"/>
  </cols>
  <sheetData>
    <row r="1" spans="1:6" ht="13">
      <c r="A1" s="6" t="s">
        <v>198</v>
      </c>
      <c r="E1" s="26"/>
      <c r="F1" s="26" t="s">
        <v>5</v>
      </c>
    </row>
    <row r="2" spans="1:6">
      <c r="A2" s="2" t="s">
        <v>1</v>
      </c>
    </row>
    <row r="3" spans="1:6" ht="30" customHeight="1">
      <c r="A3" s="48" t="s">
        <v>120</v>
      </c>
    </row>
    <row r="4" spans="1:6" ht="5.25" customHeight="1">
      <c r="A4" s="6" t="s">
        <v>1</v>
      </c>
    </row>
    <row r="5" spans="1:6" s="16" customFormat="1" ht="27.75" customHeight="1">
      <c r="A5" s="15"/>
      <c r="B5" s="7" t="s">
        <v>133</v>
      </c>
      <c r="C5" s="7" t="s">
        <v>134</v>
      </c>
      <c r="D5" s="8" t="s">
        <v>103</v>
      </c>
    </row>
    <row r="6" spans="1:6" ht="13">
      <c r="A6" s="17" t="s">
        <v>126</v>
      </c>
      <c r="B6" s="125">
        <v>87.214305250424843</v>
      </c>
      <c r="C6" s="125">
        <v>12.785694749575161</v>
      </c>
      <c r="D6" s="21">
        <v>100</v>
      </c>
    </row>
    <row r="7" spans="1:6" ht="13">
      <c r="A7" s="17" t="s">
        <v>130</v>
      </c>
      <c r="B7" s="125">
        <v>85.923518191163126</v>
      </c>
      <c r="C7" s="125">
        <v>14.076481808836879</v>
      </c>
      <c r="D7" s="21">
        <v>100</v>
      </c>
    </row>
    <row r="8" spans="1:6" ht="13">
      <c r="A8" s="17" t="s">
        <v>131</v>
      </c>
      <c r="B8" s="125">
        <v>83.842663088490255</v>
      </c>
      <c r="C8" s="125">
        <v>16.157336911509741</v>
      </c>
      <c r="D8" s="21">
        <v>100</v>
      </c>
    </row>
    <row r="9" spans="1:6" ht="13">
      <c r="A9" s="17" t="s">
        <v>124</v>
      </c>
      <c r="B9" s="125">
        <v>81.618918848089393</v>
      </c>
      <c r="C9" s="125">
        <v>18.381081151910614</v>
      </c>
      <c r="D9" s="21">
        <v>100</v>
      </c>
    </row>
    <row r="10" spans="1:6" ht="22.5" customHeight="1">
      <c r="A10" s="6" t="s">
        <v>140</v>
      </c>
      <c r="B10" s="20">
        <v>86.166679587768201</v>
      </c>
      <c r="C10" s="20">
        <v>13.833320412231783</v>
      </c>
      <c r="D10" s="20">
        <v>99.999999999999986</v>
      </c>
    </row>
    <row r="11" spans="1:6" ht="30" customHeight="1">
      <c r="A11" s="14" t="s">
        <v>1</v>
      </c>
    </row>
    <row r="12" spans="1:6" ht="30" customHeight="1">
      <c r="A12" s="48" t="s">
        <v>85</v>
      </c>
    </row>
    <row r="13" spans="1:6" ht="5.25" customHeight="1">
      <c r="A13" s="6" t="s">
        <v>1</v>
      </c>
    </row>
    <row r="14" spans="1:6" s="16" customFormat="1" ht="27.75" customHeight="1">
      <c r="A14" s="15"/>
      <c r="B14" s="7" t="s">
        <v>133</v>
      </c>
      <c r="C14" s="7" t="s">
        <v>134</v>
      </c>
      <c r="D14" s="8" t="s">
        <v>103</v>
      </c>
    </row>
    <row r="15" spans="1:6" ht="13">
      <c r="A15" s="17" t="s">
        <v>126</v>
      </c>
      <c r="B15" s="42">
        <v>448552.6258491695</v>
      </c>
      <c r="C15" s="43">
        <v>65758.214053994787</v>
      </c>
      <c r="D15" s="21">
        <v>514310.83990316431</v>
      </c>
    </row>
    <row r="16" spans="1:6" ht="13">
      <c r="A16" s="17" t="s">
        <v>130</v>
      </c>
      <c r="B16" s="42">
        <v>106349.44683257115</v>
      </c>
      <c r="C16" s="43">
        <v>17422.774174446171</v>
      </c>
      <c r="D16" s="21">
        <v>123772.22100701732</v>
      </c>
    </row>
    <row r="17" spans="1:4" ht="13">
      <c r="A17" s="17" t="s">
        <v>131</v>
      </c>
      <c r="B17" s="42">
        <v>74742.512162338302</v>
      </c>
      <c r="C17" s="43">
        <v>14403.644947977526</v>
      </c>
      <c r="D17" s="21">
        <v>89146.157110315835</v>
      </c>
    </row>
    <row r="18" spans="1:4" ht="13">
      <c r="A18" s="17" t="s">
        <v>124</v>
      </c>
      <c r="B18" s="42">
        <v>54116.022930825602</v>
      </c>
      <c r="C18" s="43">
        <v>12187.260296372402</v>
      </c>
      <c r="D18" s="21">
        <v>66303.283227198001</v>
      </c>
    </row>
    <row r="19" spans="1:4" ht="22.5" customHeight="1">
      <c r="A19" s="6" t="s">
        <v>140</v>
      </c>
      <c r="B19" s="20">
        <v>683760.60777490446</v>
      </c>
      <c r="C19" s="62">
        <v>109771.89347279089</v>
      </c>
      <c r="D19" s="20">
        <v>793532.50124769541</v>
      </c>
    </row>
    <row r="20" spans="1:4" ht="13">
      <c r="A20" s="6" t="s">
        <v>1</v>
      </c>
      <c r="B20" s="13"/>
      <c r="C20" s="13"/>
      <c r="D20" s="20"/>
    </row>
    <row r="21" spans="1:4">
      <c r="A21" s="4"/>
    </row>
    <row r="22" spans="1:4">
      <c r="A22" s="4"/>
    </row>
    <row r="23" spans="1:4">
      <c r="A23" s="4" t="s">
        <v>119</v>
      </c>
    </row>
    <row r="24" spans="1:4">
      <c r="A24" s="4" t="s">
        <v>4</v>
      </c>
    </row>
    <row r="25" spans="1:4" s="4" customFormat="1" ht="11.25" customHeight="1">
      <c r="A25" s="4" t="s">
        <v>184</v>
      </c>
    </row>
  </sheetData>
  <hyperlinks>
    <hyperlink ref="F1" location="Contenu!A1" display="retour" xr:uid="{00000000-0004-0000-0F00-000000000000}"/>
  </hyperlinks>
  <pageMargins left="0.78740157499999996" right="0.78740157499999996" top="0.984251969" bottom="0.984251969" header="0.4921259845" footer="0.4921259845"/>
  <pageSetup paperSize="9" scale="7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F38"/>
  <sheetViews>
    <sheetView zoomScale="68" zoomScaleNormal="68" workbookViewId="0">
      <selection activeCell="J61" sqref="J61"/>
    </sheetView>
  </sheetViews>
  <sheetFormatPr baseColWidth="10" defaultColWidth="11.453125" defaultRowHeight="12.5"/>
  <cols>
    <col min="1" max="1" width="25.81640625" style="2" customWidth="1"/>
    <col min="2" max="2" width="17.453125" style="2" bestFit="1" customWidth="1"/>
    <col min="3" max="3" width="21" style="2" bestFit="1" customWidth="1"/>
    <col min="4" max="4" width="22" style="2" customWidth="1"/>
    <col min="5" max="5" width="17.453125" style="2" bestFit="1" customWidth="1"/>
    <col min="6" max="6" width="11.453125" style="2" customWidth="1"/>
    <col min="7" max="16384" width="11.453125" style="2"/>
  </cols>
  <sheetData>
    <row r="1" spans="1:6" ht="13">
      <c r="A1" s="6" t="s">
        <v>194</v>
      </c>
      <c r="E1" s="26"/>
      <c r="F1" s="26" t="s">
        <v>5</v>
      </c>
    </row>
    <row r="2" spans="1:6">
      <c r="A2" s="2" t="s">
        <v>1</v>
      </c>
    </row>
    <row r="3" spans="1:6" ht="30" customHeight="1">
      <c r="A3" s="48" t="s">
        <v>120</v>
      </c>
    </row>
    <row r="4" spans="1:6" ht="5.25" customHeight="1">
      <c r="A4" s="6" t="s">
        <v>1</v>
      </c>
    </row>
    <row r="5" spans="1:6" s="16" customFormat="1" ht="38.25" customHeight="1">
      <c r="A5" s="15"/>
      <c r="B5" s="7" t="s">
        <v>135</v>
      </c>
      <c r="C5" s="7" t="s">
        <v>136</v>
      </c>
      <c r="D5" s="7" t="s">
        <v>137</v>
      </c>
      <c r="E5" s="7" t="s">
        <v>125</v>
      </c>
      <c r="F5" s="25"/>
    </row>
    <row r="6" spans="1:6" ht="13">
      <c r="A6" s="17" t="s">
        <v>126</v>
      </c>
      <c r="B6" s="124">
        <v>47.872011473942862</v>
      </c>
      <c r="C6" s="124">
        <v>13.653215103535269</v>
      </c>
      <c r="D6" s="124">
        <v>38.474773422521878</v>
      </c>
      <c r="E6" s="20">
        <v>100</v>
      </c>
    </row>
    <row r="7" spans="1:6" ht="13">
      <c r="A7" s="17" t="s">
        <v>130</v>
      </c>
      <c r="B7" s="124">
        <v>33.947572603888922</v>
      </c>
      <c r="C7" s="124">
        <v>29.733633280775528</v>
      </c>
      <c r="D7" s="124">
        <v>36.318794115335557</v>
      </c>
      <c r="E7" s="20">
        <v>100</v>
      </c>
    </row>
    <row r="8" spans="1:6" ht="13">
      <c r="A8" s="17" t="s">
        <v>131</v>
      </c>
      <c r="B8" s="124">
        <v>36.187567303900913</v>
      </c>
      <c r="C8" s="124">
        <v>15.816529935870424</v>
      </c>
      <c r="D8" s="124">
        <v>47.995902760228653</v>
      </c>
      <c r="E8" s="20">
        <v>100</v>
      </c>
    </row>
    <row r="9" spans="1:6" ht="13">
      <c r="A9" s="17" t="s">
        <v>124</v>
      </c>
      <c r="B9" s="124">
        <v>26.889884904962219</v>
      </c>
      <c r="C9" s="124">
        <v>18.43793053610958</v>
      </c>
      <c r="D9" s="124">
        <v>54.672184558928194</v>
      </c>
      <c r="E9" s="20">
        <v>100</v>
      </c>
    </row>
    <row r="10" spans="1:6" ht="22.5" customHeight="1">
      <c r="A10" s="6" t="s">
        <v>140</v>
      </c>
      <c r="B10" s="20">
        <v>42.768397307467005</v>
      </c>
      <c r="C10" s="20">
        <v>16.769459164674313</v>
      </c>
      <c r="D10" s="20">
        <v>40.4621435278587</v>
      </c>
      <c r="E10" s="20">
        <v>100.00000000000001</v>
      </c>
    </row>
    <row r="11" spans="1:6" ht="30" customHeight="1">
      <c r="A11" s="14" t="s">
        <v>1</v>
      </c>
    </row>
    <row r="12" spans="1:6" ht="30" customHeight="1">
      <c r="A12" s="48" t="s">
        <v>85</v>
      </c>
    </row>
    <row r="13" spans="1:6" ht="5.25" customHeight="1">
      <c r="A13" s="6" t="s">
        <v>1</v>
      </c>
    </row>
    <row r="14" spans="1:6" s="16" customFormat="1" ht="38.25" customHeight="1">
      <c r="A14" s="15"/>
      <c r="B14" s="7" t="s">
        <v>135</v>
      </c>
      <c r="C14" s="7" t="s">
        <v>136</v>
      </c>
      <c r="D14" s="7" t="s">
        <v>137</v>
      </c>
      <c r="E14" s="7" t="s">
        <v>125</v>
      </c>
      <c r="F14" s="25"/>
    </row>
    <row r="15" spans="1:6" ht="13">
      <c r="A15" s="17" t="s">
        <v>126</v>
      </c>
      <c r="B15" s="42">
        <v>214731.16451318644</v>
      </c>
      <c r="C15" s="42">
        <v>61241.854859742867</v>
      </c>
      <c r="D15" s="42">
        <v>172579.6064762403</v>
      </c>
      <c r="E15" s="22">
        <v>448552.62584916956</v>
      </c>
    </row>
    <row r="16" spans="1:6" ht="13">
      <c r="A16" s="17" t="s">
        <v>130</v>
      </c>
      <c r="B16" s="42">
        <v>36103.055677321325</v>
      </c>
      <c r="C16" s="42">
        <v>31621.554517330045</v>
      </c>
      <c r="D16" s="42">
        <v>38624.836637919754</v>
      </c>
      <c r="E16" s="22">
        <v>106349.44683257112</v>
      </c>
    </row>
    <row r="17" spans="1:5" ht="13">
      <c r="A17" s="17" t="s">
        <v>131</v>
      </c>
      <c r="B17" s="42">
        <v>27047.496893372489</v>
      </c>
      <c r="C17" s="42">
        <v>11821.671810977825</v>
      </c>
      <c r="D17" s="42">
        <v>35873.343457987954</v>
      </c>
      <c r="E17" s="22">
        <v>74742.512162338273</v>
      </c>
    </row>
    <row r="18" spans="1:5" ht="13">
      <c r="A18" s="17" t="s">
        <v>124</v>
      </c>
      <c r="B18" s="42">
        <v>14551.736281241963</v>
      </c>
      <c r="C18" s="42">
        <v>9977.8747168907521</v>
      </c>
      <c r="D18" s="42">
        <v>29586.41193269287</v>
      </c>
      <c r="E18" s="22">
        <v>54116.022930825588</v>
      </c>
    </row>
    <row r="19" spans="1:5" ht="21.75" customHeight="1">
      <c r="A19" s="6" t="s">
        <v>140</v>
      </c>
      <c r="B19" s="20">
        <v>292433.45336512226</v>
      </c>
      <c r="C19" s="20">
        <v>114662.9559049415</v>
      </c>
      <c r="D19" s="20">
        <v>276664.19850484084</v>
      </c>
      <c r="E19" s="13">
        <v>683760.60777490446</v>
      </c>
    </row>
    <row r="20" spans="1:5">
      <c r="A20" s="5"/>
    </row>
    <row r="21" spans="1:5">
      <c r="A21" s="139"/>
    </row>
    <row r="22" spans="1:5">
      <c r="A22" s="5"/>
    </row>
    <row r="23" spans="1:5">
      <c r="A23" s="4" t="s">
        <v>119</v>
      </c>
    </row>
    <row r="24" spans="1:5">
      <c r="A24" s="4" t="s">
        <v>4</v>
      </c>
    </row>
    <row r="25" spans="1:5">
      <c r="A25" s="4" t="s">
        <v>184</v>
      </c>
    </row>
    <row r="38" spans="1:1">
      <c r="A38" s="2" t="s">
        <v>141</v>
      </c>
    </row>
  </sheetData>
  <hyperlinks>
    <hyperlink ref="F1" location="Contenu!A1" display="retour" xr:uid="{00000000-0004-0000-1000-000000000000}"/>
  </hyperlinks>
  <pageMargins left="0.78740157499999996" right="0.78740157499999996" top="0.984251969" bottom="0.984251969" header="0.4921259845" footer="0.4921259845"/>
  <pageSetup paperSize="9" scale="81"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S58"/>
  <sheetViews>
    <sheetView zoomScale="84" zoomScaleNormal="84" workbookViewId="0">
      <selection activeCell="J61" sqref="J61"/>
    </sheetView>
  </sheetViews>
  <sheetFormatPr baseColWidth="10" defaultColWidth="11.453125" defaultRowHeight="12.5"/>
  <cols>
    <col min="1" max="1" width="4.453125" style="55" customWidth="1"/>
    <col min="2" max="2" width="48.7265625" style="55" bestFit="1" customWidth="1"/>
    <col min="3" max="6" width="10.7265625" style="55" customWidth="1"/>
    <col min="7" max="7" width="14" style="55" bestFit="1" customWidth="1"/>
    <col min="8" max="19" width="10.7265625" style="55" customWidth="1"/>
    <col min="20" max="20" width="11.453125" style="55" customWidth="1"/>
    <col min="21" max="16384" width="11.453125" style="55"/>
  </cols>
  <sheetData>
    <row r="1" spans="1:19" ht="13">
      <c r="A1" s="54" t="s">
        <v>195</v>
      </c>
      <c r="B1" s="86"/>
      <c r="C1" s="86"/>
      <c r="D1" s="86"/>
      <c r="E1" s="86"/>
      <c r="F1" s="94"/>
      <c r="G1" s="26" t="s">
        <v>5</v>
      </c>
      <c r="H1" s="86"/>
      <c r="I1" s="86"/>
      <c r="J1" s="86"/>
      <c r="K1" s="86"/>
      <c r="L1" s="86"/>
      <c r="M1" s="86"/>
      <c r="N1" s="86"/>
      <c r="O1" s="86"/>
      <c r="P1" s="86"/>
      <c r="Q1" s="86"/>
      <c r="R1" s="86"/>
      <c r="S1" s="86"/>
    </row>
    <row r="2" spans="1:19">
      <c r="A2" s="95" t="s">
        <v>1</v>
      </c>
      <c r="B2" s="86"/>
      <c r="C2" s="86"/>
      <c r="D2" s="86"/>
      <c r="E2" s="86"/>
      <c r="F2" s="86"/>
      <c r="G2" s="86"/>
      <c r="H2" s="86"/>
      <c r="I2" s="86"/>
      <c r="J2" s="86"/>
      <c r="K2" s="86"/>
      <c r="L2" s="86"/>
      <c r="M2" s="86"/>
      <c r="N2" s="86"/>
      <c r="O2" s="86"/>
      <c r="P2" s="86"/>
      <c r="Q2" s="86"/>
      <c r="R2" s="86"/>
      <c r="S2" s="86"/>
    </row>
    <row r="3" spans="1:19">
      <c r="A3" s="95" t="s">
        <v>1</v>
      </c>
      <c r="B3" s="86"/>
      <c r="C3" s="86"/>
      <c r="D3" s="86"/>
      <c r="E3" s="86"/>
      <c r="F3" s="86"/>
      <c r="G3" s="86"/>
      <c r="H3" s="86"/>
      <c r="I3" s="86"/>
      <c r="J3" s="86"/>
      <c r="K3" s="86"/>
      <c r="L3" s="86"/>
      <c r="M3" s="86"/>
      <c r="N3" s="86"/>
      <c r="O3" s="86"/>
      <c r="P3" s="86"/>
      <c r="Q3" s="86"/>
      <c r="R3" s="86"/>
      <c r="S3" s="86"/>
    </row>
    <row r="4" spans="1:19">
      <c r="A4" s="96"/>
      <c r="B4" s="97"/>
      <c r="C4" s="98" t="s">
        <v>87</v>
      </c>
      <c r="D4" s="98" t="s">
        <v>142</v>
      </c>
      <c r="E4" s="98" t="s">
        <v>89</v>
      </c>
      <c r="F4" s="98" t="s">
        <v>143</v>
      </c>
      <c r="G4" s="98" t="s">
        <v>91</v>
      </c>
      <c r="H4" s="98" t="s">
        <v>92</v>
      </c>
      <c r="I4" s="98" t="s">
        <v>93</v>
      </c>
      <c r="J4" s="98" t="s">
        <v>144</v>
      </c>
      <c r="K4" s="98" t="s">
        <v>95</v>
      </c>
      <c r="L4" s="98" t="s">
        <v>145</v>
      </c>
      <c r="M4" s="98" t="s">
        <v>146</v>
      </c>
      <c r="N4" s="98" t="s">
        <v>147</v>
      </c>
      <c r="O4" s="98" t="s">
        <v>148</v>
      </c>
      <c r="P4" s="98" t="s">
        <v>149</v>
      </c>
      <c r="Q4" s="98" t="s">
        <v>150</v>
      </c>
      <c r="R4" s="98" t="s">
        <v>151</v>
      </c>
      <c r="S4" s="98" t="s">
        <v>152</v>
      </c>
    </row>
    <row r="5" spans="1:19" ht="15" customHeight="1">
      <c r="A5" s="100" t="s">
        <v>153</v>
      </c>
      <c r="B5" s="101"/>
      <c r="C5" s="102"/>
      <c r="D5" s="102"/>
      <c r="E5" s="102"/>
      <c r="F5" s="102"/>
      <c r="G5" s="102"/>
      <c r="H5" s="102"/>
      <c r="I5" s="103"/>
      <c r="J5" s="102"/>
      <c r="K5" s="102"/>
      <c r="L5" s="102"/>
      <c r="M5" s="102"/>
      <c r="N5" s="102"/>
      <c r="O5" s="102"/>
      <c r="P5" s="102"/>
      <c r="Q5" s="102"/>
      <c r="R5" s="102"/>
      <c r="S5" s="102"/>
    </row>
    <row r="6" spans="1:19" ht="12.75" customHeight="1">
      <c r="A6" s="100"/>
      <c r="B6" s="102" t="s">
        <v>154</v>
      </c>
      <c r="C6" s="102">
        <v>19509.912619030441</v>
      </c>
      <c r="D6" s="102">
        <v>24513.986776556776</v>
      </c>
      <c r="E6" s="102">
        <v>13056.895188402083</v>
      </c>
      <c r="F6" s="102">
        <v>21874.383323223879</v>
      </c>
      <c r="G6" s="102">
        <v>26856.981944444444</v>
      </c>
      <c r="H6" s="102">
        <v>23855.761972172702</v>
      </c>
      <c r="I6" s="102">
        <v>21679.898998221182</v>
      </c>
      <c r="J6" s="102">
        <v>20047.67858989261</v>
      </c>
      <c r="K6" s="102">
        <v>19862.589743589742</v>
      </c>
      <c r="L6" s="102">
        <v>20195.317213476934</v>
      </c>
      <c r="M6" s="102">
        <v>29218.867816091955</v>
      </c>
      <c r="N6" s="102">
        <v>26460.439068100357</v>
      </c>
      <c r="O6" s="102">
        <v>25578.066511087884</v>
      </c>
      <c r="P6" s="102">
        <v>34221.495646258496</v>
      </c>
      <c r="Q6" s="102">
        <v>35017.511473628831</v>
      </c>
      <c r="R6" s="102">
        <v>27958.335859111081</v>
      </c>
      <c r="S6" s="102">
        <v>21777.415985675714</v>
      </c>
    </row>
    <row r="7" spans="1:19" ht="12.75" customHeight="1">
      <c r="A7" s="100"/>
      <c r="B7" s="102" t="s">
        <v>155</v>
      </c>
      <c r="C7" s="102">
        <v>28242.425932009115</v>
      </c>
      <c r="D7" s="102">
        <v>27549.222664136956</v>
      </c>
      <c r="E7" s="102">
        <v>26860.812306604905</v>
      </c>
      <c r="F7" s="102">
        <v>32644.32048594789</v>
      </c>
      <c r="G7" s="102">
        <v>33074.430430524313</v>
      </c>
      <c r="H7" s="102">
        <v>28940.18328931526</v>
      </c>
      <c r="I7" s="102">
        <v>24086.790429556033</v>
      </c>
      <c r="J7" s="102">
        <v>28111.9159676708</v>
      </c>
      <c r="K7" s="102">
        <v>24608.32438058755</v>
      </c>
      <c r="L7" s="102">
        <v>29210.678842835929</v>
      </c>
      <c r="M7" s="102">
        <v>34585.598639710654</v>
      </c>
      <c r="N7" s="102">
        <v>32341.592080644208</v>
      </c>
      <c r="O7" s="102">
        <v>33744.88276213692</v>
      </c>
      <c r="P7" s="102">
        <v>37264.173123832326</v>
      </c>
      <c r="Q7" s="102">
        <v>37764.516962840535</v>
      </c>
      <c r="R7" s="102">
        <v>31409.956653147889</v>
      </c>
      <c r="S7" s="102">
        <v>29947.894696108629</v>
      </c>
    </row>
    <row r="8" spans="1:19" ht="21" customHeight="1">
      <c r="A8" s="100" t="s">
        <v>156</v>
      </c>
      <c r="B8" s="101"/>
      <c r="C8" s="86"/>
      <c r="D8" s="86"/>
      <c r="E8" s="86"/>
      <c r="F8" s="86"/>
      <c r="G8" s="86"/>
      <c r="H8" s="86"/>
      <c r="I8" s="86"/>
      <c r="J8" s="86"/>
      <c r="K8" s="86"/>
      <c r="L8" s="86"/>
      <c r="M8" s="86"/>
      <c r="N8" s="86"/>
      <c r="O8" s="86"/>
      <c r="P8" s="86"/>
      <c r="Q8" s="86"/>
      <c r="R8" s="86"/>
      <c r="S8" s="86"/>
    </row>
    <row r="9" spans="1:19" ht="12.75" customHeight="1">
      <c r="A9" s="100"/>
      <c r="B9" s="102" t="s">
        <v>154</v>
      </c>
      <c r="C9" s="102">
        <v>28636.840475921468</v>
      </c>
      <c r="D9" s="102">
        <v>36648.497032967032</v>
      </c>
      <c r="E9" s="102">
        <v>18494.240292487939</v>
      </c>
      <c r="F9" s="102">
        <v>34594.035807743836</v>
      </c>
      <c r="G9" s="102">
        <v>48501.740925925929</v>
      </c>
      <c r="H9" s="102">
        <v>37900.251708458207</v>
      </c>
      <c r="I9" s="102">
        <v>43973.26094638912</v>
      </c>
      <c r="J9" s="102">
        <v>32811.739109820766</v>
      </c>
      <c r="K9" s="102">
        <v>22959.98076923077</v>
      </c>
      <c r="L9" s="102">
        <v>28499.969825609438</v>
      </c>
      <c r="M9" s="102">
        <v>48827.120689655174</v>
      </c>
      <c r="N9" s="102">
        <v>38270.892473118278</v>
      </c>
      <c r="O9" s="102">
        <v>38878.851313409155</v>
      </c>
      <c r="P9" s="102">
        <v>56887.891564625847</v>
      </c>
      <c r="Q9" s="102">
        <v>50579.159896062294</v>
      </c>
      <c r="R9" s="102">
        <v>43190.293424103576</v>
      </c>
      <c r="S9" s="102">
        <v>33651.609536368072</v>
      </c>
    </row>
    <row r="10" spans="1:19" ht="12.75" customHeight="1">
      <c r="A10" s="100"/>
      <c r="B10" s="102" t="s">
        <v>155</v>
      </c>
      <c r="C10" s="102">
        <v>41454.508887911419</v>
      </c>
      <c r="D10" s="102">
        <v>41186.185432420498</v>
      </c>
      <c r="E10" s="102">
        <v>38046.588417974701</v>
      </c>
      <c r="F10" s="102">
        <v>51626.54302630687</v>
      </c>
      <c r="G10" s="102">
        <v>59729.997187777255</v>
      </c>
      <c r="H10" s="102">
        <v>45978.000301705208</v>
      </c>
      <c r="I10" s="102">
        <v>48855.150155762247</v>
      </c>
      <c r="J10" s="102">
        <v>46010.357182874213</v>
      </c>
      <c r="K10" s="102">
        <v>28445.769752840388</v>
      </c>
      <c r="L10" s="102">
        <v>41222.59912069307</v>
      </c>
      <c r="M10" s="102">
        <v>57795.367347364692</v>
      </c>
      <c r="N10" s="102">
        <v>46777.061776724622</v>
      </c>
      <c r="O10" s="102">
        <v>51292.47274921347</v>
      </c>
      <c r="P10" s="102">
        <v>61945.867644910744</v>
      </c>
      <c r="Q10" s="102">
        <v>54546.924138213944</v>
      </c>
      <c r="R10" s="102">
        <v>48522.388854762263</v>
      </c>
      <c r="S10" s="102">
        <v>46277.063330773584</v>
      </c>
    </row>
    <row r="11" spans="1:19" ht="21" customHeight="1">
      <c r="A11" s="130" t="s">
        <v>157</v>
      </c>
      <c r="B11" s="131"/>
      <c r="C11" s="99"/>
      <c r="D11" s="99"/>
      <c r="E11" s="99"/>
      <c r="F11" s="99"/>
      <c r="G11" s="99"/>
      <c r="H11" s="99"/>
      <c r="I11" s="99"/>
      <c r="J11" s="99"/>
      <c r="K11" s="99"/>
      <c r="L11" s="99"/>
      <c r="M11" s="99"/>
      <c r="N11" s="99"/>
      <c r="O11" s="99"/>
      <c r="P11" s="99"/>
      <c r="Q11" s="99"/>
      <c r="R11" s="99"/>
      <c r="S11" s="99"/>
    </row>
    <row r="12" spans="1:19" ht="12.75" customHeight="1">
      <c r="A12" s="133"/>
      <c r="B12" s="132" t="s">
        <v>158</v>
      </c>
      <c r="C12" s="92">
        <v>17.929880630021511</v>
      </c>
      <c r="D12" s="92">
        <v>11.281784495578249</v>
      </c>
      <c r="E12" s="92">
        <v>24.781316251403883</v>
      </c>
      <c r="F12" s="92">
        <v>13.59954945921492</v>
      </c>
      <c r="G12" s="92">
        <v>12.022035343531838</v>
      </c>
      <c r="H12" s="92">
        <v>17.925788649774837</v>
      </c>
      <c r="I12" s="92">
        <v>15.774333439207012</v>
      </c>
      <c r="J12" s="92">
        <v>14.929640508311261</v>
      </c>
      <c r="K12" s="92">
        <v>26.161851273975874</v>
      </c>
      <c r="L12" s="92">
        <v>16.969554301072005</v>
      </c>
      <c r="M12" s="92">
        <v>11.262518191879604</v>
      </c>
      <c r="N12" s="92">
        <v>12.142031747993235</v>
      </c>
      <c r="O12" s="92">
        <v>14.8016441609154</v>
      </c>
      <c r="P12" s="92">
        <v>8.0906044936095771</v>
      </c>
      <c r="Q12" s="92">
        <v>12.452853858102317</v>
      </c>
      <c r="R12" s="92">
        <v>11.345954010508731</v>
      </c>
      <c r="S12" s="92">
        <v>15.406105955463913</v>
      </c>
    </row>
    <row r="13" spans="1:19" ht="12.75" customHeight="1">
      <c r="A13" s="133"/>
      <c r="B13" s="132" t="s">
        <v>159</v>
      </c>
      <c r="C13" s="92">
        <v>119.69167480196951</v>
      </c>
      <c r="D13" s="92">
        <v>53.622267763524754</v>
      </c>
      <c r="E13" s="92">
        <v>468.13478394587025</v>
      </c>
      <c r="F13" s="92">
        <v>106.44564783460156</v>
      </c>
      <c r="G13" s="140" t="s">
        <v>196</v>
      </c>
      <c r="H13" s="92">
        <v>284.49510903931048</v>
      </c>
      <c r="I13" s="92">
        <v>79.650184900152027</v>
      </c>
      <c r="J13" s="92">
        <v>184.18370806419261</v>
      </c>
      <c r="K13" s="140" t="s">
        <v>196</v>
      </c>
      <c r="L13" s="92">
        <v>54.94450981271271</v>
      </c>
      <c r="M13" s="140" t="s">
        <v>196</v>
      </c>
      <c r="N13" s="92">
        <v>62.626220453723604</v>
      </c>
      <c r="O13" s="92">
        <v>69.519344999405774</v>
      </c>
      <c r="P13" s="92">
        <v>61.366647769635449</v>
      </c>
      <c r="Q13" s="92">
        <v>95.201213137341924</v>
      </c>
      <c r="R13" s="92">
        <v>111.96802317038653</v>
      </c>
      <c r="S13" s="92">
        <v>117.38925095061754</v>
      </c>
    </row>
    <row r="14" spans="1:19" ht="12.75" customHeight="1">
      <c r="A14" s="133"/>
      <c r="B14" s="132" t="s">
        <v>160</v>
      </c>
      <c r="C14" s="92">
        <v>24.502557020113155</v>
      </c>
      <c r="D14" s="92">
        <v>14.617217461403907</v>
      </c>
      <c r="E14" s="92">
        <v>34.736403525521652</v>
      </c>
      <c r="F14" s="92">
        <v>17.329507248850298</v>
      </c>
      <c r="G14" s="92">
        <v>12.022035343531838</v>
      </c>
      <c r="H14" s="92">
        <v>19.875466078150637</v>
      </c>
      <c r="I14" s="92">
        <v>19.669852477468662</v>
      </c>
      <c r="J14" s="92">
        <v>19.314929306753452</v>
      </c>
      <c r="K14" s="92">
        <v>26.6843153763642</v>
      </c>
      <c r="L14" s="92">
        <v>25.297209659181505</v>
      </c>
      <c r="M14" s="92">
        <v>11.735012017360457</v>
      </c>
      <c r="N14" s="92">
        <v>15.350043768036446</v>
      </c>
      <c r="O14" s="92">
        <v>19.063168707206191</v>
      </c>
      <c r="P14" s="92">
        <v>11.395600821328239</v>
      </c>
      <c r="Q14" s="92">
        <v>15.440947089817046</v>
      </c>
      <c r="R14" s="92">
        <v>13.650126680134981</v>
      </c>
      <c r="S14" s="92">
        <v>19.557981457180599</v>
      </c>
    </row>
    <row r="15" spans="1:19" ht="12.75" customHeight="1">
      <c r="A15" s="133"/>
      <c r="B15" s="132" t="s">
        <v>161</v>
      </c>
      <c r="C15" s="92">
        <v>20.338900173806827</v>
      </c>
      <c r="D15" s="92">
        <v>11.486140994315937</v>
      </c>
      <c r="E15" s="92">
        <v>32.336946646802552</v>
      </c>
      <c r="F15" s="92">
        <v>14.903238250960712</v>
      </c>
      <c r="G15" s="92">
        <v>12.022035343531838</v>
      </c>
      <c r="H15" s="92">
        <v>18.5775937339818</v>
      </c>
      <c r="I15" s="92">
        <v>15.774333439207012</v>
      </c>
      <c r="J15" s="92">
        <v>17.481666445907646</v>
      </c>
      <c r="K15" s="92">
        <v>26.6843153763642</v>
      </c>
      <c r="L15" s="92">
        <v>17.321946656938177</v>
      </c>
      <c r="M15" s="92">
        <v>11.735012017360457</v>
      </c>
      <c r="N15" s="92">
        <v>12.328305729772216</v>
      </c>
      <c r="O15" s="92">
        <v>14.960729230685892</v>
      </c>
      <c r="P15" s="92">
        <v>9.6108879984869713</v>
      </c>
      <c r="Q15" s="92">
        <v>13.286046584069288</v>
      </c>
      <c r="R15" s="92">
        <v>12.166854090899665</v>
      </c>
      <c r="S15" s="92">
        <v>16.764827977887368</v>
      </c>
    </row>
    <row r="16" spans="1:19" ht="21" customHeight="1">
      <c r="A16" s="130" t="s">
        <v>162</v>
      </c>
      <c r="B16" s="131"/>
      <c r="C16" s="86"/>
      <c r="D16" s="92"/>
      <c r="E16" s="86"/>
      <c r="F16" s="86"/>
      <c r="G16" s="86"/>
      <c r="H16" s="86"/>
      <c r="I16" s="86"/>
      <c r="J16" s="86"/>
      <c r="K16" s="86"/>
      <c r="L16" s="86"/>
      <c r="M16" s="86"/>
      <c r="N16" s="86"/>
      <c r="O16" s="86"/>
      <c r="P16" s="86"/>
      <c r="Q16" s="86"/>
      <c r="R16" s="86"/>
      <c r="S16" s="86"/>
    </row>
    <row r="17" spans="1:19" ht="12.75" customHeight="1">
      <c r="A17" s="130"/>
      <c r="B17" s="132" t="s">
        <v>158</v>
      </c>
      <c r="C17" s="92">
        <v>10.355221134420308</v>
      </c>
      <c r="D17" s="92">
        <v>5.9783759388952475</v>
      </c>
      <c r="E17" s="92">
        <v>16.701229177820547</v>
      </c>
      <c r="F17" s="92">
        <v>8.379291154570538</v>
      </c>
      <c r="G17" s="92">
        <v>6.6581864070502448</v>
      </c>
      <c r="H17" s="92">
        <v>8.6981740940231909</v>
      </c>
      <c r="I17" s="92">
        <v>9.1670914564910273</v>
      </c>
      <c r="J17" s="92">
        <v>8.1917410765530985</v>
      </c>
      <c r="K17" s="92">
        <v>16.293366960127177</v>
      </c>
      <c r="L17" s="92">
        <v>11.384113339843266</v>
      </c>
      <c r="M17" s="92">
        <v>7.0779906707201619</v>
      </c>
      <c r="N17" s="92">
        <v>8.4986845269118536</v>
      </c>
      <c r="O17" s="92">
        <v>8.5820089810858384</v>
      </c>
      <c r="P17" s="92">
        <v>5.7954307973597183</v>
      </c>
      <c r="Q17" s="92">
        <v>6.3144219015317447</v>
      </c>
      <c r="R17" s="92">
        <v>6.2353586398967522</v>
      </c>
      <c r="S17" s="92">
        <v>8.9466031535370423</v>
      </c>
    </row>
    <row r="18" spans="1:19" ht="12.75" customHeight="1">
      <c r="A18" s="133"/>
      <c r="B18" s="132" t="s">
        <v>159</v>
      </c>
      <c r="C18" s="92">
        <v>67.118826498976631</v>
      </c>
      <c r="D18" s="92">
        <v>22.921961881780426</v>
      </c>
      <c r="E18" s="92">
        <v>319.01984343303639</v>
      </c>
      <c r="F18" s="92">
        <v>61.149937706961154</v>
      </c>
      <c r="G18" s="92">
        <v>66.993763302449139</v>
      </c>
      <c r="H18" s="92">
        <v>87.115884275178146</v>
      </c>
      <c r="I18" s="92">
        <v>23.418481980389828</v>
      </c>
      <c r="J18" s="92">
        <v>99.196959852026993</v>
      </c>
      <c r="K18" s="92">
        <v>203.49439001186923</v>
      </c>
      <c r="L18" s="92">
        <v>40.888234242384435</v>
      </c>
      <c r="M18" s="140" t="s">
        <v>196</v>
      </c>
      <c r="N18" s="92">
        <v>40.928561982309617</v>
      </c>
      <c r="O18" s="92">
        <v>32.073894966624934</v>
      </c>
      <c r="P18" s="92">
        <v>46.550930266031948</v>
      </c>
      <c r="Q18" s="92">
        <v>37.485088747075764</v>
      </c>
      <c r="R18" s="92">
        <v>76.664571584924644</v>
      </c>
      <c r="S18" s="92">
        <v>62.294771802711892</v>
      </c>
    </row>
    <row r="19" spans="1:19" ht="12.75" customHeight="1">
      <c r="A19" s="133"/>
      <c r="B19" s="132" t="s">
        <v>160</v>
      </c>
      <c r="C19" s="92">
        <v>16.7731069009278</v>
      </c>
      <c r="D19" s="92">
        <v>9.2618885568777323</v>
      </c>
      <c r="E19" s="92">
        <v>26.065522053703276</v>
      </c>
      <c r="F19" s="92">
        <v>11.39257274130445</v>
      </c>
      <c r="G19" s="92">
        <v>8.5190942546960269</v>
      </c>
      <c r="H19" s="92">
        <v>10.586688688138892</v>
      </c>
      <c r="I19" s="92">
        <v>15.607722562477292</v>
      </c>
      <c r="J19" s="92">
        <v>13.705901061006552</v>
      </c>
      <c r="K19" s="92">
        <v>22.654511907226709</v>
      </c>
      <c r="L19" s="92">
        <v>19.280497147865905</v>
      </c>
      <c r="M19" s="92">
        <v>9.4102152970729307</v>
      </c>
      <c r="N19" s="92">
        <v>11.361123798726425</v>
      </c>
      <c r="O19" s="92">
        <v>12.97287806153513</v>
      </c>
      <c r="P19" s="92">
        <v>8.118607809998668</v>
      </c>
      <c r="Q19" s="92">
        <v>11.804371645827949</v>
      </c>
      <c r="R19" s="92">
        <v>8.3909604978563248</v>
      </c>
      <c r="S19" s="92">
        <v>13.124086912744575</v>
      </c>
    </row>
    <row r="20" spans="1:19" ht="12.75" customHeight="1">
      <c r="A20" s="133"/>
      <c r="B20" s="132" t="s">
        <v>161</v>
      </c>
      <c r="C20" s="92">
        <v>13.419541144267432</v>
      </c>
      <c r="D20" s="92">
        <v>6.5964964900234957</v>
      </c>
      <c r="E20" s="92">
        <v>24.096700689824839</v>
      </c>
      <c r="F20" s="92">
        <v>9.6034050813504344</v>
      </c>
      <c r="G20" s="92">
        <v>7.5580000878453957</v>
      </c>
      <c r="H20" s="92">
        <v>9.4395543396745154</v>
      </c>
      <c r="I20" s="92">
        <v>9.3657370442676804</v>
      </c>
      <c r="J20" s="92">
        <v>12.042066129145981</v>
      </c>
      <c r="K20" s="92">
        <v>20.385091603172867</v>
      </c>
      <c r="L20" s="92">
        <v>13.102245393515288</v>
      </c>
      <c r="M20" s="92">
        <v>9.4102152970729307</v>
      </c>
      <c r="N20" s="92">
        <v>8.8926611938736766</v>
      </c>
      <c r="O20" s="92">
        <v>9.2368598323435975</v>
      </c>
      <c r="P20" s="92">
        <v>6.912967610864265</v>
      </c>
      <c r="Q20" s="92">
        <v>8.9773333937944919</v>
      </c>
      <c r="R20" s="92">
        <v>7.5631693318677344</v>
      </c>
      <c r="S20" s="92">
        <v>10.840286014309951</v>
      </c>
    </row>
    <row r="21" spans="1:19" ht="21" customHeight="1">
      <c r="A21" s="100" t="s">
        <v>163</v>
      </c>
      <c r="B21" s="102"/>
      <c r="C21" s="102"/>
      <c r="D21" s="102"/>
      <c r="E21" s="102"/>
      <c r="F21" s="102"/>
      <c r="G21" s="102"/>
      <c r="H21" s="102"/>
      <c r="I21" s="102"/>
      <c r="J21" s="102"/>
      <c r="K21" s="102"/>
      <c r="L21" s="99"/>
      <c r="M21" s="99"/>
      <c r="N21" s="99"/>
      <c r="O21" s="99"/>
      <c r="P21" s="99"/>
      <c r="Q21" s="99"/>
      <c r="R21" s="99"/>
      <c r="S21" s="99"/>
    </row>
    <row r="22" spans="1:19" ht="12.75" customHeight="1">
      <c r="A22" s="100"/>
      <c r="B22" s="106" t="s">
        <v>164</v>
      </c>
      <c r="C22" s="102"/>
      <c r="D22" s="102"/>
      <c r="E22" s="102"/>
      <c r="F22" s="102"/>
      <c r="G22" s="102"/>
      <c r="H22" s="102"/>
      <c r="I22" s="102"/>
      <c r="J22" s="102"/>
      <c r="K22" s="102"/>
      <c r="L22" s="99"/>
      <c r="M22" s="99"/>
      <c r="N22" s="99"/>
      <c r="O22" s="99"/>
      <c r="P22" s="99"/>
      <c r="Q22" s="99"/>
      <c r="R22" s="99"/>
      <c r="S22" s="99"/>
    </row>
    <row r="23" spans="1:19" ht="12.75" customHeight="1">
      <c r="A23" s="100"/>
      <c r="B23" s="102" t="s">
        <v>165</v>
      </c>
      <c r="C23" s="102">
        <v>107216330.74184997</v>
      </c>
      <c r="D23" s="102">
        <v>20010079.379999999</v>
      </c>
      <c r="E23" s="102">
        <v>37284388.429655686</v>
      </c>
      <c r="F23" s="102">
        <v>140244221.16459352</v>
      </c>
      <c r="G23" s="102">
        <v>26190940.100000001</v>
      </c>
      <c r="H23" s="102">
        <v>102482280.61967099</v>
      </c>
      <c r="I23" s="102">
        <v>23041988.735907897</v>
      </c>
      <c r="J23" s="102">
        <v>95908713.418006107</v>
      </c>
      <c r="K23" s="102">
        <v>7163514</v>
      </c>
      <c r="L23" s="102">
        <v>68827427.128846794</v>
      </c>
      <c r="M23" s="102">
        <v>16991838</v>
      </c>
      <c r="N23" s="102">
        <v>21355158</v>
      </c>
      <c r="O23" s="102">
        <v>31802900.374368686</v>
      </c>
      <c r="P23" s="102">
        <v>8362520.0599999996</v>
      </c>
      <c r="Q23" s="102">
        <v>26301163.145952392</v>
      </c>
      <c r="R23" s="102">
        <v>58134134.948843412</v>
      </c>
      <c r="S23" s="102">
        <v>791317598.24769521</v>
      </c>
    </row>
    <row r="24" spans="1:19" ht="12.75" customHeight="1">
      <c r="A24" s="100"/>
      <c r="B24" s="102" t="s">
        <v>166</v>
      </c>
      <c r="C24" s="102">
        <v>73045112.845649973</v>
      </c>
      <c r="D24" s="102">
        <v>13384636.779999999</v>
      </c>
      <c r="E24" s="102">
        <v>26322700.6998186</v>
      </c>
      <c r="F24" s="102">
        <v>88678749.99234961</v>
      </c>
      <c r="G24" s="102">
        <v>14502770.25</v>
      </c>
      <c r="H24" s="102">
        <v>64505980.372754991</v>
      </c>
      <c r="I24" s="102">
        <v>11360267.0750679</v>
      </c>
      <c r="J24" s="102">
        <v>58599364.518256098</v>
      </c>
      <c r="K24" s="102">
        <v>6197128</v>
      </c>
      <c r="L24" s="102">
        <v>48771691.070546798</v>
      </c>
      <c r="M24" s="102">
        <v>10168166</v>
      </c>
      <c r="N24" s="102">
        <v>14764925</v>
      </c>
      <c r="O24" s="102">
        <v>20922858.40606989</v>
      </c>
      <c r="P24" s="102">
        <v>5030559.8599999994</v>
      </c>
      <c r="Q24" s="102">
        <v>18209105.966286991</v>
      </c>
      <c r="R24" s="102">
        <v>37631920.066363513</v>
      </c>
      <c r="S24" s="102">
        <v>512095936.90316439</v>
      </c>
    </row>
    <row r="25" spans="1:19" ht="12.75" customHeight="1">
      <c r="A25" s="100"/>
      <c r="B25" s="102" t="s">
        <v>167</v>
      </c>
      <c r="C25" s="102">
        <v>14900960.132859999</v>
      </c>
      <c r="D25" s="102">
        <v>4571504.6800000006</v>
      </c>
      <c r="E25" s="102">
        <v>6088398.0798519999</v>
      </c>
      <c r="F25" s="102">
        <v>22288930.417486299</v>
      </c>
      <c r="G25" s="102">
        <v>2980756.69</v>
      </c>
      <c r="H25" s="102">
        <v>18077883.167119998</v>
      </c>
      <c r="I25" s="102">
        <v>3138768.1764799999</v>
      </c>
      <c r="J25" s="102">
        <v>10830179.559992</v>
      </c>
      <c r="K25" s="102">
        <v>727029</v>
      </c>
      <c r="L25" s="102">
        <v>10670535.5</v>
      </c>
      <c r="M25" s="102">
        <v>3606213</v>
      </c>
      <c r="N25" s="102">
        <v>2814804</v>
      </c>
      <c r="O25" s="102">
        <v>5119245.9110249998</v>
      </c>
      <c r="P25" s="102">
        <v>768033.51</v>
      </c>
      <c r="Q25" s="102">
        <v>5652601.8058399996</v>
      </c>
      <c r="R25" s="102">
        <v>11536377.376362</v>
      </c>
      <c r="S25" s="102">
        <v>123772221.0070173</v>
      </c>
    </row>
    <row r="26" spans="1:19" ht="12.75" customHeight="1">
      <c r="A26" s="100"/>
      <c r="B26" s="92" t="s">
        <v>168</v>
      </c>
      <c r="C26" s="102">
        <v>15237322.037959</v>
      </c>
      <c r="D26" s="102">
        <v>1635584.86</v>
      </c>
      <c r="E26" s="102">
        <v>2875856.3199900002</v>
      </c>
      <c r="F26" s="102">
        <v>13947545.481931699</v>
      </c>
      <c r="G26" s="102">
        <v>5277183.4200000009</v>
      </c>
      <c r="H26" s="102">
        <v>15274811.456219999</v>
      </c>
      <c r="I26" s="102">
        <v>4192559.0397700001</v>
      </c>
      <c r="J26" s="102">
        <v>13112169.249988001</v>
      </c>
      <c r="K26" s="102">
        <v>170244</v>
      </c>
      <c r="L26" s="102">
        <v>5467206.4583000019</v>
      </c>
      <c r="M26" s="102">
        <v>1874980</v>
      </c>
      <c r="N26" s="102">
        <v>1588066</v>
      </c>
      <c r="O26" s="102">
        <v>2971662.0613038</v>
      </c>
      <c r="P26" s="102">
        <v>1672398.78</v>
      </c>
      <c r="Q26" s="102">
        <v>1480221.5566654</v>
      </c>
      <c r="R26" s="102">
        <v>2368346.3881879002</v>
      </c>
      <c r="S26" s="102">
        <v>89146157.1103158</v>
      </c>
    </row>
    <row r="27" spans="1:19" ht="12.75" customHeight="1">
      <c r="A27" s="100"/>
      <c r="B27" s="102" t="s">
        <v>169</v>
      </c>
      <c r="C27" s="102">
        <v>4032935.725381</v>
      </c>
      <c r="D27" s="102">
        <v>418353.06000000011</v>
      </c>
      <c r="E27" s="102">
        <v>1997433.3299950899</v>
      </c>
      <c r="F27" s="102">
        <v>15328995.2728259</v>
      </c>
      <c r="G27" s="102">
        <v>3430229.74</v>
      </c>
      <c r="H27" s="102">
        <v>4623605.6235760003</v>
      </c>
      <c r="I27" s="102">
        <v>4350394.4445900004</v>
      </c>
      <c r="J27" s="102">
        <v>13367000.08977</v>
      </c>
      <c r="K27" s="102">
        <v>69113</v>
      </c>
      <c r="L27" s="102">
        <v>3917994.1</v>
      </c>
      <c r="M27" s="102">
        <v>1342479</v>
      </c>
      <c r="N27" s="102">
        <v>2187363</v>
      </c>
      <c r="O27" s="102">
        <v>2789133.99597</v>
      </c>
      <c r="P27" s="102">
        <v>891527.91</v>
      </c>
      <c r="Q27" s="102">
        <v>959233.81716000009</v>
      </c>
      <c r="R27" s="102">
        <v>6597491.1179299997</v>
      </c>
      <c r="S27" s="102">
        <v>66303283.227198005</v>
      </c>
    </row>
    <row r="28" spans="1:19" ht="21" customHeight="1">
      <c r="A28" s="95"/>
      <c r="B28" s="105" t="s">
        <v>170</v>
      </c>
      <c r="C28" s="92"/>
      <c r="D28" s="92"/>
      <c r="E28" s="92"/>
      <c r="F28" s="92"/>
      <c r="G28" s="92"/>
      <c r="H28" s="92"/>
      <c r="I28" s="92"/>
      <c r="J28" s="99"/>
      <c r="K28" s="99"/>
      <c r="L28" s="99"/>
      <c r="M28" s="99"/>
      <c r="N28" s="99"/>
      <c r="O28" s="99"/>
      <c r="P28" s="99"/>
      <c r="Q28" s="99"/>
      <c r="R28" s="99"/>
      <c r="S28" s="99"/>
    </row>
    <row r="29" spans="1:19" ht="12.75" customHeight="1">
      <c r="A29" s="104"/>
      <c r="B29" s="92" t="s">
        <v>166</v>
      </c>
      <c r="C29" s="107">
        <v>68.128719142165266</v>
      </c>
      <c r="D29" s="107">
        <v>66.889473678839551</v>
      </c>
      <c r="E29" s="107">
        <v>70.599792053667557</v>
      </c>
      <c r="F29" s="107">
        <v>63.231660638818333</v>
      </c>
      <c r="G29" s="107">
        <v>55.373232860778444</v>
      </c>
      <c r="H29" s="107">
        <v>62.943544955003048</v>
      </c>
      <c r="I29" s="107">
        <v>49.302459111805845</v>
      </c>
      <c r="J29" s="107">
        <v>61.09910396030245</v>
      </c>
      <c r="K29" s="107">
        <v>86.509609669220993</v>
      </c>
      <c r="L29" s="107">
        <v>70.860837176500695</v>
      </c>
      <c r="M29" s="107">
        <v>59.841472123262953</v>
      </c>
      <c r="N29" s="107">
        <v>69.139853706537778</v>
      </c>
      <c r="O29" s="107">
        <v>65.789151806206064</v>
      </c>
      <c r="P29" s="107">
        <v>60.15602741645322</v>
      </c>
      <c r="Q29" s="107">
        <v>69.233082450535179</v>
      </c>
      <c r="R29" s="107">
        <v>64.732914834767328</v>
      </c>
      <c r="S29" s="107">
        <v>64.714336953602043</v>
      </c>
    </row>
    <row r="30" spans="1:19" ht="12.75" customHeight="1">
      <c r="A30" s="104"/>
      <c r="B30" s="92" t="s">
        <v>167</v>
      </c>
      <c r="C30" s="107">
        <v>13.89803216520977</v>
      </c>
      <c r="D30" s="107">
        <v>22.846009719327764</v>
      </c>
      <c r="E30" s="107">
        <v>16.329617666490513</v>
      </c>
      <c r="F30" s="107">
        <v>15.892940352478089</v>
      </c>
      <c r="G30" s="107">
        <v>11.380869409876585</v>
      </c>
      <c r="H30" s="107">
        <v>17.640008651066292</v>
      </c>
      <c r="I30" s="107">
        <v>13.621949964712222</v>
      </c>
      <c r="J30" s="107">
        <v>11.29217479207548</v>
      </c>
      <c r="K30" s="107">
        <v>10.149055337924935</v>
      </c>
      <c r="L30" s="107">
        <v>15.503318873193489</v>
      </c>
      <c r="M30" s="107">
        <v>21.223207283402772</v>
      </c>
      <c r="N30" s="107">
        <v>13.180909267915508</v>
      </c>
      <c r="O30" s="107">
        <v>16.096789446131204</v>
      </c>
      <c r="P30" s="107">
        <v>9.1842351885491329</v>
      </c>
      <c r="Q30" s="107">
        <v>21.491832032188675</v>
      </c>
      <c r="R30" s="107">
        <v>19.844412214121228</v>
      </c>
      <c r="S30" s="107">
        <v>15.641282499100265</v>
      </c>
    </row>
    <row r="31" spans="1:19" ht="12.75" customHeight="1">
      <c r="A31" s="104"/>
      <c r="B31" s="92" t="s">
        <v>168</v>
      </c>
      <c r="C31" s="107">
        <v>14.211754806874197</v>
      </c>
      <c r="D31" s="107">
        <v>8.1738049556902865</v>
      </c>
      <c r="E31" s="107">
        <v>7.7132988929558746</v>
      </c>
      <c r="F31" s="107">
        <v>9.9451837416976865</v>
      </c>
      <c r="G31" s="107">
        <v>20.148888890017354</v>
      </c>
      <c r="H31" s="107">
        <v>14.904831707353781</v>
      </c>
      <c r="I31" s="107">
        <v>18.19530027473909</v>
      </c>
      <c r="J31" s="107">
        <v>13.671509900086193</v>
      </c>
      <c r="K31" s="107">
        <v>2.376543132323047</v>
      </c>
      <c r="L31" s="107">
        <v>7.9433543957196662</v>
      </c>
      <c r="M31" s="107">
        <v>11.034592020003958</v>
      </c>
      <c r="N31" s="107">
        <v>7.436451652570307</v>
      </c>
      <c r="O31" s="107">
        <v>9.3439970138660335</v>
      </c>
      <c r="P31" s="107">
        <v>19.998741623347449</v>
      </c>
      <c r="Q31" s="107">
        <v>5.6279699435771846</v>
      </c>
      <c r="R31" s="107">
        <v>4.0739341701256686</v>
      </c>
      <c r="S31" s="107">
        <v>11.265534509496856</v>
      </c>
    </row>
    <row r="32" spans="1:19" ht="12.75" customHeight="1">
      <c r="A32" s="104"/>
      <c r="B32" s="92" t="s">
        <v>169</v>
      </c>
      <c r="C32" s="107">
        <v>3.7614938857507605</v>
      </c>
      <c r="D32" s="107">
        <v>2.090711646142406</v>
      </c>
      <c r="E32" s="107">
        <v>5.3572913868860681</v>
      </c>
      <c r="F32" s="107">
        <v>10.930215267005886</v>
      </c>
      <c r="G32" s="107">
        <v>13.097008839327613</v>
      </c>
      <c r="H32" s="107">
        <v>4.5116146865768725</v>
      </c>
      <c r="I32" s="107">
        <v>18.880290648742854</v>
      </c>
      <c r="J32" s="107">
        <v>13.937211347535866</v>
      </c>
      <c r="K32" s="107">
        <v>0.96479186053101873</v>
      </c>
      <c r="L32" s="107">
        <v>5.6924895545861531</v>
      </c>
      <c r="M32" s="107">
        <v>7.9007285733303245</v>
      </c>
      <c r="N32" s="107">
        <v>10.242785372976403</v>
      </c>
      <c r="O32" s="107">
        <v>8.7700617337967142</v>
      </c>
      <c r="P32" s="107">
        <v>10.660995771650205</v>
      </c>
      <c r="Q32" s="107">
        <v>3.6471155736989567</v>
      </c>
      <c r="R32" s="107">
        <v>11.348738780985778</v>
      </c>
      <c r="S32" s="107">
        <v>8.3788460378008693</v>
      </c>
    </row>
    <row r="33" spans="1:19" ht="21" customHeight="1">
      <c r="A33" s="100" t="s">
        <v>171</v>
      </c>
      <c r="B33" s="101"/>
      <c r="C33" s="107"/>
      <c r="D33" s="99"/>
      <c r="E33" s="107"/>
      <c r="F33" s="107"/>
      <c r="G33" s="107"/>
      <c r="H33" s="107"/>
      <c r="I33" s="107"/>
      <c r="J33" s="107"/>
      <c r="K33" s="107"/>
      <c r="L33" s="107"/>
      <c r="M33" s="107"/>
      <c r="N33" s="107"/>
      <c r="O33" s="107"/>
      <c r="P33" s="107"/>
      <c r="Q33" s="107"/>
      <c r="R33" s="107"/>
      <c r="S33" s="99"/>
    </row>
    <row r="34" spans="1:19" ht="12.75" customHeight="1">
      <c r="A34" s="95"/>
      <c r="B34" s="93" t="s">
        <v>172</v>
      </c>
      <c r="C34" s="107">
        <v>3870</v>
      </c>
      <c r="D34" s="107">
        <v>550</v>
      </c>
      <c r="E34" s="107">
        <v>2044</v>
      </c>
      <c r="F34" s="107">
        <v>4149</v>
      </c>
      <c r="G34" s="107">
        <v>544</v>
      </c>
      <c r="H34" s="107">
        <v>2766</v>
      </c>
      <c r="I34" s="107">
        <v>551</v>
      </c>
      <c r="J34" s="107">
        <v>2958</v>
      </c>
      <c r="K34" s="107">
        <v>318</v>
      </c>
      <c r="L34" s="107">
        <v>2417</v>
      </c>
      <c r="M34" s="107">
        <v>348</v>
      </c>
      <c r="N34" s="107">
        <v>567</v>
      </c>
      <c r="O34" s="107">
        <v>835</v>
      </c>
      <c r="P34" s="107">
        <v>159</v>
      </c>
      <c r="Q34" s="107">
        <v>520</v>
      </c>
      <c r="R34" s="107">
        <v>1346</v>
      </c>
      <c r="S34" s="102">
        <v>23942</v>
      </c>
    </row>
    <row r="35" spans="1:19" ht="12.75" customHeight="1">
      <c r="A35" s="95"/>
      <c r="B35" s="93" t="s">
        <v>173</v>
      </c>
      <c r="C35" s="107">
        <v>3744</v>
      </c>
      <c r="D35" s="107">
        <v>546</v>
      </c>
      <c r="E35" s="107">
        <v>2016</v>
      </c>
      <c r="F35" s="107">
        <v>4054</v>
      </c>
      <c r="G35" s="107">
        <v>540</v>
      </c>
      <c r="H35" s="107">
        <v>2704</v>
      </c>
      <c r="I35" s="107">
        <v>524</v>
      </c>
      <c r="J35" s="107">
        <v>2923</v>
      </c>
      <c r="K35" s="107">
        <v>312</v>
      </c>
      <c r="L35" s="107">
        <v>2415</v>
      </c>
      <c r="M35" s="107">
        <v>348</v>
      </c>
      <c r="N35" s="107">
        <v>558</v>
      </c>
      <c r="O35" s="107">
        <v>818</v>
      </c>
      <c r="P35" s="107">
        <v>147</v>
      </c>
      <c r="Q35" s="107">
        <v>520</v>
      </c>
      <c r="R35" s="107">
        <v>1346</v>
      </c>
      <c r="S35" s="102">
        <v>23515</v>
      </c>
    </row>
    <row r="36" spans="1:19" ht="12.75" customHeight="1">
      <c r="A36" s="95"/>
      <c r="B36" s="93" t="s">
        <v>174</v>
      </c>
      <c r="C36" s="107">
        <v>2586.361137017725</v>
      </c>
      <c r="D36" s="107">
        <v>485.84444443958341</v>
      </c>
      <c r="E36" s="107">
        <v>979.96666665758335</v>
      </c>
      <c r="F36" s="107">
        <v>2716.5138888561751</v>
      </c>
      <c r="G36" s="107">
        <v>438.48888888545838</v>
      </c>
      <c r="H36" s="107">
        <v>2228.9416666054999</v>
      </c>
      <c r="I36" s="107">
        <v>471.63888888775011</v>
      </c>
      <c r="J36" s="107">
        <v>2084.502692226542</v>
      </c>
      <c r="K36" s="107">
        <v>251.83055555333331</v>
      </c>
      <c r="L36" s="107">
        <v>1669.652777772</v>
      </c>
      <c r="M36" s="107">
        <v>293.99999999783341</v>
      </c>
      <c r="N36" s="107">
        <v>456.53055555160842</v>
      </c>
      <c r="O36" s="107">
        <v>620.03055555274159</v>
      </c>
      <c r="P36" s="107">
        <v>134.9972222188583</v>
      </c>
      <c r="Q36" s="107">
        <v>482.17499999283342</v>
      </c>
      <c r="R36" s="107">
        <v>1198.0888888807831</v>
      </c>
      <c r="S36" s="102">
        <v>17099.563829096311</v>
      </c>
    </row>
    <row r="37" spans="1:19" ht="21" customHeight="1">
      <c r="A37" s="95" t="s">
        <v>175</v>
      </c>
      <c r="B37" s="93"/>
      <c r="C37" s="108"/>
      <c r="D37" s="99"/>
      <c r="E37" s="108"/>
      <c r="F37" s="108"/>
      <c r="G37" s="108"/>
      <c r="H37" s="108"/>
      <c r="I37" s="108"/>
      <c r="J37" s="108"/>
      <c r="K37" s="108"/>
      <c r="L37" s="108"/>
      <c r="M37" s="108"/>
      <c r="N37" s="108"/>
      <c r="O37" s="108"/>
      <c r="P37" s="108"/>
      <c r="Q37" s="108"/>
      <c r="R37" s="108"/>
      <c r="S37" s="102"/>
    </row>
    <row r="38" spans="1:19" ht="12.75" customHeight="1">
      <c r="A38" s="95"/>
      <c r="B38" s="101" t="s">
        <v>176</v>
      </c>
      <c r="C38" s="107"/>
      <c r="D38" s="107"/>
      <c r="E38" s="107"/>
      <c r="F38" s="107"/>
      <c r="G38" s="107"/>
      <c r="H38" s="107"/>
      <c r="I38" s="107"/>
      <c r="J38" s="107"/>
      <c r="K38" s="107"/>
      <c r="L38" s="107"/>
      <c r="M38" s="107"/>
      <c r="N38" s="107"/>
      <c r="O38" s="107"/>
      <c r="P38" s="107"/>
      <c r="Q38" s="107"/>
      <c r="R38" s="107"/>
      <c r="S38" s="107"/>
    </row>
    <row r="39" spans="1:19" ht="12.75" customHeight="1">
      <c r="A39" s="95"/>
      <c r="B39" s="99" t="s">
        <v>177</v>
      </c>
      <c r="C39" s="107">
        <v>208.81343703600038</v>
      </c>
      <c r="D39" s="107">
        <v>48.396598978999975</v>
      </c>
      <c r="E39" s="107">
        <v>81.351611009999999</v>
      </c>
      <c r="F39" s="107">
        <v>298.0981106880015</v>
      </c>
      <c r="G39" s="107">
        <v>44.917518919999999</v>
      </c>
      <c r="H39" s="107">
        <v>150.84413036600009</v>
      </c>
      <c r="I39" s="107">
        <v>33.218519313000009</v>
      </c>
      <c r="J39" s="107">
        <v>195.78502231000002</v>
      </c>
      <c r="K39" s="107">
        <v>11.925761550000001</v>
      </c>
      <c r="L39" s="107">
        <v>142.3136964679997</v>
      </c>
      <c r="M39" s="107">
        <v>30.898951199999988</v>
      </c>
      <c r="N39" s="107">
        <v>45.956064979999994</v>
      </c>
      <c r="O39" s="107">
        <v>55.264130870000002</v>
      </c>
      <c r="P39" s="107">
        <v>18.169223339999999</v>
      </c>
      <c r="Q39" s="107">
        <v>41.75749638800005</v>
      </c>
      <c r="R39" s="107">
        <v>118.63259790700033</v>
      </c>
      <c r="S39" s="102">
        <v>1526.3428713250019</v>
      </c>
    </row>
    <row r="40" spans="1:19" ht="12.75" customHeight="1">
      <c r="A40" s="95"/>
      <c r="B40" s="93" t="s">
        <v>178</v>
      </c>
      <c r="C40" s="107">
        <v>31.280371055</v>
      </c>
      <c r="D40" s="107">
        <v>10.182336980000001</v>
      </c>
      <c r="E40" s="107">
        <v>4.3064520499999999</v>
      </c>
      <c r="F40" s="107">
        <v>38.085164423999998</v>
      </c>
      <c r="G40" s="107">
        <v>0</v>
      </c>
      <c r="H40" s="107">
        <v>9.5045570700000024</v>
      </c>
      <c r="I40" s="107">
        <v>6.5787669000000006</v>
      </c>
      <c r="J40" s="107">
        <v>15.87002472</v>
      </c>
      <c r="K40" s="107">
        <v>0</v>
      </c>
      <c r="L40" s="107">
        <v>43.953436079999982</v>
      </c>
      <c r="M40" s="107">
        <v>0</v>
      </c>
      <c r="N40" s="107">
        <v>8.9100059999999992</v>
      </c>
      <c r="O40" s="107">
        <v>11.766509020000001</v>
      </c>
      <c r="P40" s="107">
        <v>2.395438</v>
      </c>
      <c r="Q40" s="107">
        <v>5.4621152700000009</v>
      </c>
      <c r="R40" s="107">
        <v>12.02128931</v>
      </c>
      <c r="S40" s="102">
        <v>200.31646687900002</v>
      </c>
    </row>
    <row r="41" spans="1:19" ht="12.75" customHeight="1">
      <c r="A41" s="95"/>
      <c r="B41" s="93" t="s">
        <v>179</v>
      </c>
      <c r="C41" s="107">
        <v>152.80037903500039</v>
      </c>
      <c r="D41" s="107">
        <v>37.35321044799997</v>
      </c>
      <c r="E41" s="107">
        <v>58.037096400000003</v>
      </c>
      <c r="F41" s="107">
        <v>233.9362534540015</v>
      </c>
      <c r="G41" s="107">
        <v>44.917518919999999</v>
      </c>
      <c r="H41" s="107">
        <v>136.04712409600009</v>
      </c>
      <c r="I41" s="107">
        <v>26.639752413000011</v>
      </c>
      <c r="J41" s="107">
        <v>151.33371464000001</v>
      </c>
      <c r="K41" s="107">
        <v>11.69226175</v>
      </c>
      <c r="L41" s="107">
        <v>95.465074311999743</v>
      </c>
      <c r="M41" s="107">
        <v>29.654848199999989</v>
      </c>
      <c r="N41" s="107">
        <v>36.35168788</v>
      </c>
      <c r="O41" s="107">
        <v>42.909970139999999</v>
      </c>
      <c r="P41" s="107">
        <v>12.899714749999999</v>
      </c>
      <c r="Q41" s="107">
        <v>33.676690748000048</v>
      </c>
      <c r="R41" s="107">
        <v>98.607143475000328</v>
      </c>
      <c r="S41" s="102">
        <v>1202.322440661002</v>
      </c>
    </row>
    <row r="42" spans="1:19" ht="12.75" customHeight="1">
      <c r="A42" s="95"/>
      <c r="B42" s="93" t="s">
        <v>180</v>
      </c>
      <c r="C42" s="107">
        <v>184.08075009000038</v>
      </c>
      <c r="D42" s="107">
        <v>47.535547427999973</v>
      </c>
      <c r="E42" s="107">
        <v>62.34354845</v>
      </c>
      <c r="F42" s="107">
        <v>272.0214178780015</v>
      </c>
      <c r="G42" s="107">
        <v>44.917518919999999</v>
      </c>
      <c r="H42" s="107">
        <v>145.55168116600009</v>
      </c>
      <c r="I42" s="107">
        <v>33.218519313000009</v>
      </c>
      <c r="J42" s="107">
        <v>167.20373936000001</v>
      </c>
      <c r="K42" s="107">
        <v>11.69226175</v>
      </c>
      <c r="L42" s="107">
        <v>139.41851039199972</v>
      </c>
      <c r="M42" s="107">
        <v>29.654848199999989</v>
      </c>
      <c r="N42" s="107">
        <v>45.261693879999996</v>
      </c>
      <c r="O42" s="107">
        <v>54.67647916</v>
      </c>
      <c r="P42" s="107">
        <v>15.29515275</v>
      </c>
      <c r="Q42" s="107">
        <v>39.138806018000047</v>
      </c>
      <c r="R42" s="107">
        <v>110.62843278500033</v>
      </c>
      <c r="S42" s="102">
        <v>1402.638907540002</v>
      </c>
    </row>
    <row r="43" spans="1:19" ht="21" customHeight="1">
      <c r="A43" s="95"/>
      <c r="B43" s="101" t="s">
        <v>181</v>
      </c>
      <c r="C43" s="99"/>
      <c r="D43" s="99"/>
      <c r="E43" s="99"/>
      <c r="F43" s="99"/>
      <c r="G43" s="99"/>
      <c r="H43" s="99"/>
      <c r="I43" s="99"/>
      <c r="J43" s="99"/>
      <c r="K43" s="99"/>
      <c r="L43" s="99"/>
      <c r="M43" s="99"/>
      <c r="N43" s="99"/>
      <c r="O43" s="99"/>
      <c r="P43" s="99"/>
      <c r="Q43" s="99"/>
      <c r="R43" s="99"/>
      <c r="S43" s="102"/>
    </row>
    <row r="44" spans="1:19" ht="12.75" customHeight="1">
      <c r="A44" s="95"/>
      <c r="B44" s="99" t="s">
        <v>177</v>
      </c>
      <c r="C44" s="107">
        <v>361.5567404500041</v>
      </c>
      <c r="D44" s="107">
        <v>91.329151190999895</v>
      </c>
      <c r="E44" s="107">
        <v>120.7096782240001</v>
      </c>
      <c r="F44" s="107">
        <v>483.81180761199823</v>
      </c>
      <c r="G44" s="107">
        <v>81.103166386000069</v>
      </c>
      <c r="H44" s="107">
        <v>310.86984127599948</v>
      </c>
      <c r="I44" s="107">
        <v>57.160987483000014</v>
      </c>
      <c r="J44" s="107">
        <v>356.82280148799981</v>
      </c>
      <c r="K44" s="107">
        <v>19.148896650000001</v>
      </c>
      <c r="L44" s="107">
        <v>212.13773333999936</v>
      </c>
      <c r="M44" s="107">
        <v>49.166495999999981</v>
      </c>
      <c r="N44" s="107">
        <v>65.657220035999984</v>
      </c>
      <c r="O44" s="107">
        <v>95.31567745999989</v>
      </c>
      <c r="P44" s="107">
        <v>25.364809819999962</v>
      </c>
      <c r="Q44" s="107">
        <v>82.351165017000056</v>
      </c>
      <c r="R44" s="107">
        <v>215.86569076999999</v>
      </c>
      <c r="S44" s="102">
        <v>2628.3718632030009</v>
      </c>
    </row>
    <row r="45" spans="1:19" ht="12.75" customHeight="1">
      <c r="A45" s="95"/>
      <c r="B45" s="93" t="s">
        <v>178</v>
      </c>
      <c r="C45" s="107">
        <v>55.781666564999988</v>
      </c>
      <c r="D45" s="107">
        <v>23.819950613999989</v>
      </c>
      <c r="E45" s="107">
        <v>6.3193561199999992</v>
      </c>
      <c r="F45" s="107">
        <v>66.296060994000044</v>
      </c>
      <c r="G45" s="107">
        <v>8.0604517999999992</v>
      </c>
      <c r="H45" s="107">
        <v>31.03911557</v>
      </c>
      <c r="I45" s="107">
        <v>22.375489600000002</v>
      </c>
      <c r="J45" s="107">
        <v>29.46662886</v>
      </c>
      <c r="K45" s="107">
        <v>1.5332117999999999</v>
      </c>
      <c r="L45" s="107">
        <v>59.063445627999982</v>
      </c>
      <c r="M45" s="107">
        <v>0</v>
      </c>
      <c r="N45" s="107">
        <v>13.633511</v>
      </c>
      <c r="O45" s="107">
        <v>25.503606619999989</v>
      </c>
      <c r="P45" s="107">
        <v>3.15783163</v>
      </c>
      <c r="Q45" s="107">
        <v>13.872182710000001</v>
      </c>
      <c r="R45" s="107">
        <v>17.557001522</v>
      </c>
      <c r="S45" s="102">
        <v>377.47951103299999</v>
      </c>
    </row>
    <row r="46" spans="1:19" ht="12.75" customHeight="1">
      <c r="A46" s="95"/>
      <c r="B46" s="93" t="s">
        <v>179</v>
      </c>
      <c r="C46" s="107">
        <v>223.21446003500409</v>
      </c>
      <c r="D46" s="107">
        <v>58.951259955999909</v>
      </c>
      <c r="E46" s="107">
        <v>77.343549684000109</v>
      </c>
      <c r="F46" s="107">
        <v>355.84587362799817</v>
      </c>
      <c r="G46" s="107">
        <v>63.387020246000077</v>
      </c>
      <c r="H46" s="107">
        <v>255.41508583599949</v>
      </c>
      <c r="I46" s="107">
        <v>33.573123683000013</v>
      </c>
      <c r="J46" s="107">
        <v>213.2658033199998</v>
      </c>
      <c r="K46" s="107">
        <v>13.77209102</v>
      </c>
      <c r="L46" s="107">
        <v>125.25610628599939</v>
      </c>
      <c r="M46" s="107">
        <v>36.981087999999978</v>
      </c>
      <c r="N46" s="107">
        <v>49.114859575999994</v>
      </c>
      <c r="O46" s="107">
        <v>63.054627979999907</v>
      </c>
      <c r="P46" s="107">
        <v>18.106552679999961</v>
      </c>
      <c r="Q46" s="107">
        <v>44.051476487000052</v>
      </c>
      <c r="R46" s="107">
        <v>160.410718218</v>
      </c>
      <c r="S46" s="102">
        <v>1791.7436966350008</v>
      </c>
    </row>
    <row r="47" spans="1:19" ht="12.75" customHeight="1">
      <c r="A47" s="95"/>
      <c r="B47" s="93" t="s">
        <v>180</v>
      </c>
      <c r="C47" s="107">
        <v>278.99612660000406</v>
      </c>
      <c r="D47" s="107">
        <v>82.771210569999894</v>
      </c>
      <c r="E47" s="107">
        <v>83.662905804000104</v>
      </c>
      <c r="F47" s="107">
        <v>422.14193462199819</v>
      </c>
      <c r="G47" s="107">
        <v>71.447472046000073</v>
      </c>
      <c r="H47" s="107">
        <v>286.45420140599947</v>
      </c>
      <c r="I47" s="107">
        <v>55.948613283000014</v>
      </c>
      <c r="J47" s="107">
        <v>242.73243217999982</v>
      </c>
      <c r="K47" s="107">
        <v>15.30530282</v>
      </c>
      <c r="L47" s="107">
        <v>184.31955191399936</v>
      </c>
      <c r="M47" s="107">
        <v>36.981087999999978</v>
      </c>
      <c r="N47" s="107">
        <v>62.748370575999992</v>
      </c>
      <c r="O47" s="107">
        <v>88.558234599999892</v>
      </c>
      <c r="P47" s="107">
        <v>21.264384309999961</v>
      </c>
      <c r="Q47" s="107">
        <v>57.923659197000049</v>
      </c>
      <c r="R47" s="107">
        <v>177.96771974000001</v>
      </c>
      <c r="S47" s="102">
        <v>2169.2232076680007</v>
      </c>
    </row>
    <row r="48" spans="1:19">
      <c r="C48" s="109"/>
      <c r="D48" s="109"/>
      <c r="E48" s="109"/>
      <c r="F48" s="109"/>
      <c r="G48" s="109"/>
      <c r="H48" s="109"/>
      <c r="I48" s="109"/>
      <c r="J48" s="109"/>
      <c r="K48" s="109"/>
      <c r="L48" s="109"/>
      <c r="M48" s="109"/>
      <c r="N48" s="109"/>
      <c r="O48" s="109"/>
      <c r="P48" s="109"/>
      <c r="Q48" s="109"/>
      <c r="R48" s="109"/>
      <c r="S48" s="109"/>
    </row>
    <row r="49" spans="1:19">
      <c r="C49" s="109"/>
      <c r="D49" s="109"/>
      <c r="E49" s="109"/>
      <c r="F49" s="109"/>
      <c r="G49" s="109"/>
      <c r="H49" s="109"/>
      <c r="I49" s="109"/>
      <c r="J49" s="109"/>
      <c r="K49" s="109"/>
      <c r="L49" s="109"/>
      <c r="M49" s="109"/>
      <c r="N49" s="109"/>
      <c r="O49" s="109"/>
      <c r="P49" s="109"/>
      <c r="Q49" s="109"/>
      <c r="R49" s="109"/>
      <c r="S49" s="109"/>
    </row>
    <row r="51" spans="1:19" ht="24" customHeight="1">
      <c r="A51" s="168"/>
      <c r="B51" s="169"/>
      <c r="C51" s="169"/>
      <c r="D51" s="169"/>
      <c r="E51" s="169"/>
      <c r="F51" s="169"/>
      <c r="G51" s="169"/>
      <c r="H51" s="169"/>
    </row>
    <row r="52" spans="1:19">
      <c r="A52" s="86" t="s">
        <v>182</v>
      </c>
    </row>
    <row r="53" spans="1:19">
      <c r="A53" s="86"/>
    </row>
    <row r="54" spans="1:19">
      <c r="A54" s="86" t="s">
        <v>200</v>
      </c>
    </row>
    <row r="56" spans="1:19">
      <c r="A56" s="4" t="s">
        <v>3</v>
      </c>
    </row>
    <row r="57" spans="1:19">
      <c r="A57" s="4" t="s">
        <v>4</v>
      </c>
    </row>
    <row r="58" spans="1:19">
      <c r="A58" s="4" t="s">
        <v>184</v>
      </c>
    </row>
  </sheetData>
  <mergeCells count="1">
    <mergeCell ref="A51:H51"/>
  </mergeCells>
  <hyperlinks>
    <hyperlink ref="G1" location="Contenu!A1" display="retour" xr:uid="{00000000-0004-0000-11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1</vt:i4>
      </vt:variant>
    </vt:vector>
  </HeadingPairs>
  <TitlesOfParts>
    <vt:vector size="16" baseType="lpstr">
      <vt:lpstr>Contenu</vt:lpstr>
      <vt:lpstr>Indications gén. et remarques</vt:lpstr>
      <vt:lpstr>Tab 1a</vt:lpstr>
      <vt:lpstr>Tab 1b</vt:lpstr>
      <vt:lpstr>Tab 2a</vt:lpstr>
      <vt:lpstr>Tab 2b</vt:lpstr>
      <vt:lpstr>Tab 3</vt:lpstr>
      <vt:lpstr>Tab 4</vt:lpstr>
      <vt:lpstr>Tab 5</vt:lpstr>
      <vt:lpstr>Tab 6</vt:lpstr>
      <vt:lpstr>Tab 7</vt:lpstr>
      <vt:lpstr>Tab 8</vt:lpstr>
      <vt:lpstr>Tab 9</vt:lpstr>
      <vt:lpstr>Tab 10</vt:lpstr>
      <vt:lpstr>Tab 11</vt:lpstr>
      <vt:lpstr>'Tab 1a'!Zone_d_impression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Loïc Lang</dc:creator>
  <cp:lastModifiedBy>Shatri-Muharremi Fitore BFS</cp:lastModifiedBy>
  <cp:lastPrinted>2015-07-07T09:30:06Z</cp:lastPrinted>
  <dcterms:created xsi:type="dcterms:W3CDTF">2009-11-26T15:16:10Z</dcterms:created>
  <dcterms:modified xsi:type="dcterms:W3CDTF">2026-08-19T12:36:23Z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2026-08-18T14:46:36Z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1252554c-fe2f-46d8-9e4d-9e0b422ef85b</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