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ût depuis 1960" sheetId="2" r:id="rId1"/>
    <sheet name="Financement depuis 1995" sheetId="3" r:id="rId2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F22" i="3"/>
  <c r="E22" i="3"/>
  <c r="F21" i="3"/>
  <c r="E21" i="3"/>
  <c r="E20" i="3"/>
  <c r="E19" i="3"/>
  <c r="F18" i="3"/>
  <c r="E18" i="3"/>
  <c r="F17" i="3"/>
  <c r="E17" i="3"/>
  <c r="E16" i="3"/>
  <c r="E15" i="3"/>
  <c r="F14" i="3"/>
  <c r="E14" i="3"/>
  <c r="F13" i="3"/>
  <c r="E13" i="3"/>
  <c r="E12" i="3"/>
  <c r="E11" i="3"/>
  <c r="F10" i="3"/>
  <c r="E10" i="3"/>
  <c r="F9" i="3"/>
  <c r="E9" i="3"/>
  <c r="E8" i="3"/>
  <c r="E7" i="3"/>
  <c r="E6" i="3"/>
  <c r="E5" i="3"/>
  <c r="E4" i="3"/>
  <c r="F61" i="2"/>
  <c r="H59" i="2"/>
  <c r="H58" i="2"/>
  <c r="L58" i="2"/>
  <c r="H57" i="2"/>
  <c r="F55" i="2"/>
  <c r="H54" i="2"/>
  <c r="L54" i="2"/>
  <c r="H53" i="2"/>
  <c r="F50" i="2"/>
  <c r="H49" i="2"/>
  <c r="L48" i="2"/>
  <c r="H48" i="2"/>
  <c r="F47" i="2"/>
  <c r="E47" i="2"/>
  <c r="F46" i="2"/>
  <c r="H45" i="2"/>
  <c r="E45" i="2"/>
  <c r="H44" i="2"/>
  <c r="L44" i="2"/>
  <c r="F43" i="2"/>
  <c r="F42" i="2"/>
  <c r="E42" i="2"/>
  <c r="H41" i="2"/>
  <c r="E41" i="2"/>
  <c r="H40" i="2"/>
  <c r="E40" i="2"/>
  <c r="L40" i="2"/>
  <c r="F39" i="2"/>
  <c r="E46" i="2"/>
  <c r="E38" i="2"/>
  <c r="H38" i="2"/>
  <c r="H37" i="2"/>
  <c r="F37" i="2"/>
  <c r="L36" i="2"/>
  <c r="H36" i="2"/>
  <c r="E36" i="2"/>
  <c r="F35" i="2"/>
  <c r="E35" i="2"/>
  <c r="E34" i="2"/>
  <c r="H34" i="2"/>
  <c r="H33" i="2"/>
  <c r="F33" i="2"/>
  <c r="L32" i="2"/>
  <c r="H32" i="2"/>
  <c r="E32" i="2"/>
  <c r="F31" i="2"/>
  <c r="E31" i="2"/>
  <c r="E30" i="2"/>
  <c r="H30" i="2"/>
  <c r="H29" i="2"/>
  <c r="E29" i="2"/>
  <c r="L28" i="2"/>
  <c r="H28" i="2"/>
  <c r="E28" i="2"/>
  <c r="F27" i="2"/>
  <c r="E27" i="2"/>
  <c r="E26" i="2"/>
  <c r="H26" i="2"/>
  <c r="H25" i="2"/>
  <c r="F25" i="2"/>
  <c r="L24" i="2"/>
  <c r="H24" i="2"/>
  <c r="E24" i="2"/>
  <c r="F23" i="2"/>
  <c r="E23" i="2"/>
  <c r="E22" i="2"/>
  <c r="H22" i="2"/>
  <c r="H21" i="2"/>
  <c r="F21" i="2"/>
  <c r="E20" i="2"/>
  <c r="E19" i="2"/>
  <c r="H19" i="2"/>
  <c r="H18" i="2"/>
  <c r="E18" i="2"/>
  <c r="H17" i="2"/>
  <c r="E17" i="2"/>
  <c r="C17" i="2"/>
  <c r="L17" i="2"/>
  <c r="E16" i="2"/>
  <c r="E15" i="2"/>
  <c r="H15" i="2"/>
  <c r="H14" i="2"/>
  <c r="E14" i="2"/>
  <c r="H13" i="2"/>
  <c r="E13" i="2"/>
  <c r="C13" i="2"/>
  <c r="L13" i="2"/>
  <c r="E12" i="2"/>
  <c r="E11" i="2"/>
  <c r="H11" i="2"/>
  <c r="H10" i="2"/>
  <c r="E10" i="2"/>
  <c r="H9" i="2"/>
  <c r="E9" i="2"/>
  <c r="C9" i="2"/>
  <c r="L9" i="2"/>
  <c r="E8" i="2"/>
  <c r="E7" i="2"/>
  <c r="H7" i="2"/>
  <c r="H6" i="2"/>
  <c r="E6" i="2"/>
  <c r="H5" i="2"/>
  <c r="E5" i="2"/>
  <c r="C5" i="2"/>
  <c r="L5" i="2"/>
  <c r="E4" i="2"/>
  <c r="F22" i="2" l="1"/>
  <c r="F26" i="2"/>
  <c r="C4" i="2"/>
  <c r="F11" i="2"/>
  <c r="C12" i="2"/>
  <c r="F15" i="2"/>
  <c r="L15" i="2"/>
  <c r="C16" i="2"/>
  <c r="E25" i="2"/>
  <c r="C26" i="2"/>
  <c r="E33" i="2"/>
  <c r="C34" i="2"/>
  <c r="E37" i="2"/>
  <c r="C38" i="2"/>
  <c r="C56" i="2"/>
  <c r="C52" i="2"/>
  <c r="C58" i="2"/>
  <c r="C54" i="2"/>
  <c r="C61" i="2"/>
  <c r="C57" i="2"/>
  <c r="H43" i="2"/>
  <c r="C44" i="2"/>
  <c r="C51" i="2"/>
  <c r="F4" i="2"/>
  <c r="L4" i="2"/>
  <c r="F8" i="2"/>
  <c r="L8" i="2"/>
  <c r="F16" i="2"/>
  <c r="L16" i="2"/>
  <c r="F7" i="2"/>
  <c r="L7" i="2"/>
  <c r="C8" i="2"/>
  <c r="F19" i="2"/>
  <c r="L19" i="2"/>
  <c r="C20" i="2"/>
  <c r="E21" i="2"/>
  <c r="C22" i="2"/>
  <c r="C30" i="2"/>
  <c r="H4" i="2"/>
  <c r="F6" i="2"/>
  <c r="L6" i="2"/>
  <c r="C7" i="2"/>
  <c r="H8" i="2"/>
  <c r="F10" i="2"/>
  <c r="L10" i="2"/>
  <c r="C11" i="2"/>
  <c r="H12" i="2"/>
  <c r="F14" i="2"/>
  <c r="L14" i="2"/>
  <c r="C15" i="2"/>
  <c r="H16" i="2"/>
  <c r="F18" i="2"/>
  <c r="L18" i="2"/>
  <c r="C19" i="2"/>
  <c r="H20" i="2"/>
  <c r="C27" i="2"/>
  <c r="H27" i="2"/>
  <c r="F29" i="2"/>
  <c r="C31" i="2"/>
  <c r="H31" i="2"/>
  <c r="C35" i="2"/>
  <c r="H35" i="2"/>
  <c r="C39" i="2"/>
  <c r="H39" i="2"/>
  <c r="H42" i="2"/>
  <c r="C42" i="2"/>
  <c r="C43" i="2"/>
  <c r="E44" i="2"/>
  <c r="H47" i="2"/>
  <c r="C48" i="2"/>
  <c r="E51" i="2"/>
  <c r="E52" i="2"/>
  <c r="L11" i="2"/>
  <c r="C23" i="2"/>
  <c r="H23" i="2"/>
  <c r="F5" i="2"/>
  <c r="C6" i="2"/>
  <c r="F9" i="2"/>
  <c r="C10" i="2"/>
  <c r="L12" i="2"/>
  <c r="F13" i="2"/>
  <c r="C14" i="2"/>
  <c r="F17" i="2"/>
  <c r="C18" i="2"/>
  <c r="L20" i="2"/>
  <c r="L21" i="2"/>
  <c r="C21" i="2"/>
  <c r="L23" i="2"/>
  <c r="C24" i="2"/>
  <c r="L25" i="2"/>
  <c r="C25" i="2"/>
  <c r="L27" i="2"/>
  <c r="C28" i="2"/>
  <c r="L29" i="2"/>
  <c r="C29" i="2"/>
  <c r="L31" i="2"/>
  <c r="C32" i="2"/>
  <c r="L33" i="2"/>
  <c r="C33" i="2"/>
  <c r="L35" i="2"/>
  <c r="C36" i="2"/>
  <c r="L37" i="2"/>
  <c r="C37" i="2"/>
  <c r="E58" i="2"/>
  <c r="E55" i="2"/>
  <c r="E54" i="2"/>
  <c r="E50" i="2"/>
  <c r="E60" i="2"/>
  <c r="E39" i="2"/>
  <c r="E56" i="2"/>
  <c r="C40" i="2"/>
  <c r="L42" i="2"/>
  <c r="E43" i="2"/>
  <c r="H46" i="2"/>
  <c r="C46" i="2"/>
  <c r="C47" i="2"/>
  <c r="E48" i="2"/>
  <c r="E49" i="2"/>
  <c r="H50" i="2"/>
  <c r="C50" i="2"/>
  <c r="C53" i="2"/>
  <c r="F12" i="2"/>
  <c r="F20" i="2"/>
  <c r="F30" i="2"/>
  <c r="F34" i="2"/>
  <c r="F38" i="2"/>
  <c r="L46" i="2"/>
  <c r="E59" i="2"/>
  <c r="H60" i="2"/>
  <c r="C60" i="2"/>
  <c r="H4" i="3"/>
  <c r="C4" i="3"/>
  <c r="C11" i="3"/>
  <c r="H11" i="3"/>
  <c r="C15" i="3"/>
  <c r="H15" i="3"/>
  <c r="C19" i="3"/>
  <c r="H19" i="3"/>
  <c r="C23" i="3"/>
  <c r="H23" i="3"/>
  <c r="F41" i="2"/>
  <c r="L41" i="2"/>
  <c r="F45" i="2"/>
  <c r="L45" i="2"/>
  <c r="F49" i="2"/>
  <c r="L49" i="2"/>
  <c r="H51" i="2"/>
  <c r="E53" i="2"/>
  <c r="L53" i="2"/>
  <c r="C55" i="2"/>
  <c r="E57" i="2"/>
  <c r="L57" i="2"/>
  <c r="L60" i="2"/>
  <c r="E61" i="2"/>
  <c r="C8" i="3"/>
  <c r="H8" i="3"/>
  <c r="C12" i="3"/>
  <c r="H12" i="3"/>
  <c r="C16" i="3"/>
  <c r="H16" i="3"/>
  <c r="C20" i="3"/>
  <c r="H20" i="3"/>
  <c r="F24" i="2"/>
  <c r="F28" i="2"/>
  <c r="F32" i="2"/>
  <c r="F36" i="2"/>
  <c r="F40" i="2"/>
  <c r="C41" i="2"/>
  <c r="F44" i="2"/>
  <c r="C45" i="2"/>
  <c r="F48" i="2"/>
  <c r="C49" i="2"/>
  <c r="L51" i="2"/>
  <c r="H52" i="2"/>
  <c r="F52" i="2"/>
  <c r="L52" i="2"/>
  <c r="F53" i="2"/>
  <c r="H55" i="2"/>
  <c r="H56" i="2"/>
  <c r="F56" i="2"/>
  <c r="L56" i="2"/>
  <c r="F57" i="2"/>
  <c r="C9" i="3"/>
  <c r="H9" i="3"/>
  <c r="F11" i="3"/>
  <c r="C13" i="3"/>
  <c r="M13" i="3"/>
  <c r="H13" i="3"/>
  <c r="F15" i="3"/>
  <c r="C17" i="3"/>
  <c r="H17" i="3"/>
  <c r="F19" i="3"/>
  <c r="C21" i="3"/>
  <c r="H21" i="3"/>
  <c r="F23" i="3"/>
  <c r="F51" i="2"/>
  <c r="L55" i="2"/>
  <c r="F60" i="2"/>
  <c r="L61" i="2"/>
  <c r="H61" i="2"/>
  <c r="F4" i="3"/>
  <c r="F8" i="3"/>
  <c r="C10" i="3"/>
  <c r="M10" i="3"/>
  <c r="H10" i="3"/>
  <c r="F12" i="3"/>
  <c r="C14" i="3"/>
  <c r="H14" i="3"/>
  <c r="F16" i="3"/>
  <c r="C18" i="3"/>
  <c r="H18" i="3"/>
  <c r="F20" i="3"/>
  <c r="C22" i="3"/>
  <c r="H22" i="3"/>
  <c r="F59" i="2"/>
  <c r="L59" i="2"/>
  <c r="C5" i="3"/>
  <c r="M5" i="3"/>
  <c r="C6" i="3"/>
  <c r="M6" i="3"/>
  <c r="C7" i="3"/>
  <c r="M7" i="3"/>
  <c r="H24" i="3"/>
  <c r="H25" i="3"/>
  <c r="H26" i="3"/>
  <c r="F54" i="2"/>
  <c r="F58" i="2"/>
  <c r="C59" i="2"/>
  <c r="H5" i="3"/>
  <c r="H6" i="3"/>
  <c r="H7" i="3"/>
  <c r="F24" i="3"/>
  <c r="F25" i="3"/>
  <c r="F26" i="3"/>
  <c r="F5" i="3"/>
  <c r="F6" i="3"/>
  <c r="F7" i="3"/>
  <c r="C24" i="3"/>
  <c r="C25" i="3"/>
  <c r="C26" i="3"/>
  <c r="L38" i="2" l="1"/>
  <c r="L43" i="2"/>
  <c r="M24" i="3"/>
  <c r="M14" i="3"/>
  <c r="M17" i="3"/>
  <c r="M20" i="3"/>
  <c r="M12" i="3"/>
  <c r="M23" i="3"/>
  <c r="M15" i="3"/>
  <c r="L22" i="2"/>
  <c r="L39" i="2"/>
  <c r="M25" i="3"/>
  <c r="M21" i="3"/>
  <c r="M4" i="3"/>
  <c r="L50" i="2"/>
  <c r="L30" i="2"/>
  <c r="L26" i="2"/>
  <c r="M18" i="3"/>
  <c r="M26" i="3"/>
  <c r="M22" i="3"/>
  <c r="M9" i="3"/>
  <c r="M16" i="3"/>
  <c r="M8" i="3"/>
  <c r="M19" i="3"/>
  <c r="M11" i="3"/>
  <c r="L47" i="2"/>
  <c r="L34" i="2"/>
</calcChain>
</file>

<file path=xl/sharedStrings.xml><?xml version="1.0" encoding="utf-8"?>
<sst xmlns="http://schemas.openxmlformats.org/spreadsheetml/2006/main" count="47" uniqueCount="29">
  <si>
    <t>T 14.5.1.1</t>
  </si>
  <si>
    <t>2017p</t>
  </si>
  <si>
    <t>Coût du système de santé depuis 1960 1)</t>
  </si>
  <si>
    <t>Coût du système de santé</t>
  </si>
  <si>
    <t>Produit intérieur brut (PIB)</t>
  </si>
  <si>
    <t>Coût du système de la santé en % du PIB</t>
  </si>
  <si>
    <t>Population résidante moyenne, en milliers</t>
  </si>
  <si>
    <t>Dépenses de santé par habitant en francs par mois</t>
  </si>
  <si>
    <t>Coûts selon les fournisseurs de prestations (en % des dépenses totales)</t>
  </si>
  <si>
    <t>Valeur nominale, en mio de francs</t>
  </si>
  <si>
    <t>indice 1995=100</t>
  </si>
  <si>
    <t>Prestataires de services intra-muros</t>
  </si>
  <si>
    <t>Prestataires de services ambulatoires et services auxiliaires</t>
  </si>
  <si>
    <t>Biens de santé, importations</t>
  </si>
  <si>
    <t>Prestataires de services administratif et de prévention</t>
  </si>
  <si>
    <t>Etat des données au: 31.05.2019</t>
  </si>
  <si>
    <t>Les données antérieures à l’année actuelle ont été partiellement modifiées, afin de tenir compte de retards dans la disponibilité de certaines données et d’améliorations dans la rétropolation.</t>
  </si>
  <si>
    <t>1) Valeurs recalculées à partir de 2010. Rétropolation sur la base des anciens taux de croissance pour les années 1960-2009.</t>
  </si>
  <si>
    <t>Source: OFS – Coût et financement du système de santé</t>
  </si>
  <si>
    <t>© OFS 2019</t>
  </si>
  <si>
    <t>Renseignements: Office fédéral de la statistique (OFS), Section Services de santé, gesundheit@bfs.admin.ch, tél. 058 463 67 00</t>
  </si>
  <si>
    <t>Financement du système de santé depuis 1995 1)</t>
  </si>
  <si>
    <t>Financement du système de santé selon le régime de financement (en % de financement total)</t>
  </si>
  <si>
    <t>Etat</t>
  </si>
  <si>
    <t>AOS</t>
  </si>
  <si>
    <t>Autres assurances sociales, autre financement public</t>
  </si>
  <si>
    <t>Assurances privées, autre financement privé</t>
  </si>
  <si>
    <t>Versements directs des ménages (y compris participation aux coûts)</t>
  </si>
  <si>
    <t>1) Valeurs recalculées à partir de 2010. Rétropolation sur la base des anciens taux de croissance pour les années 1995-2009.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</si>
</sst>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[$-807]General"/>
    <numFmt numFmtId="165" formatCode="&quot; &quot;#,##0.00&quot; &quot;;&quot; -&quot;#,##0.00&quot; &quot;;&quot; -&quot;#&quot; &quot;;&quot; &quot;@&quot; &quot;"/>
    <numFmt numFmtId="166" formatCode="&quot; &quot;#,##0&quot; &quot;;&quot; -&quot;#,##0&quot; &quot;;&quot; -&quot;#&quot; &quot;;&quot; &quot;@&quot; &quot;"/>
    <numFmt numFmtId="167" formatCode="#,##0.0&quot;  &quot;;&quot;-&quot;#,##0.0&quot;  &quot;;&quot;-  &quot;;@&quot;  &quot;"/>
    <numFmt numFmtId="168" formatCode="_ * #,##0.0_ ;_ * \-#,##0.0_ ;_ * &quot;-&quot;??_ ;_ @_ "/>
    <numFmt numFmtId="169" formatCode="#,##0.0"/>
    <numFmt numFmtId="170" formatCode="0.0%"/>
    <numFmt numFmtId="171" formatCode="[$-807]dd&quot;.&quot;mm&quot;.&quot;yyyy"/>
    <numFmt numFmtId="172" formatCode="#,##0&quot;  &quot;;&quot;-&quot;#,##0&quot;  &quot;;0&quot;  &quot;;@&quot;   &quot;"/>
    <numFmt numFmtId="173" formatCode="#,##0&quot; &quot;;[Red]&quot;-&quot;#,##0&quot; &quot;"/>
    <numFmt numFmtId="174" formatCode="[$-807]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8"/>
      <color rgb="FFFF0000"/>
      <name val="Arial Narrow"/>
      <family val="2"/>
    </font>
    <font>
      <sz val="8"/>
      <color rgb="FF000000"/>
      <name val="Arial Narrow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.5"/>
      <color rgb="FF00000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164" fontId="2" fillId="0" borderId="0"/>
    <xf numFmtId="0" fontId="1" fillId="0" borderId="0"/>
    <xf numFmtId="164" fontId="5" fillId="0" borderId="0"/>
    <xf numFmtId="165" fontId="5" fillId="0" borderId="0"/>
    <xf numFmtId="43" fontId="1" fillId="0" borderId="0" applyFont="0" applyFill="0" applyBorder="0" applyAlignment="0" applyProtection="0"/>
    <xf numFmtId="164" fontId="9" fillId="0" borderId="0"/>
    <xf numFmtId="174" fontId="5" fillId="0" borderId="0"/>
    <xf numFmtId="164" fontId="13" fillId="0" borderId="0"/>
  </cellStyleXfs>
  <cellXfs count="145">
    <xf numFmtId="0" fontId="0" fillId="0" borderId="0" xfId="0"/>
    <xf numFmtId="164" fontId="3" fillId="2" borderId="0" xfId="1" applyFont="1" applyFill="1" applyAlignment="1"/>
    <xf numFmtId="164" fontId="3" fillId="2" borderId="0" xfId="1" applyFont="1" applyFill="1" applyAlignment="1">
      <alignment horizontal="right"/>
    </xf>
    <xf numFmtId="0" fontId="1" fillId="2" borderId="0" xfId="2" applyFill="1"/>
    <xf numFmtId="164" fontId="4" fillId="2" borderId="1" xfId="1" applyFont="1" applyFill="1" applyBorder="1" applyAlignment="1">
      <alignment horizontal="left" vertical="top"/>
    </xf>
    <xf numFmtId="164" fontId="4" fillId="2" borderId="9" xfId="1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164" fontId="4" fillId="2" borderId="13" xfId="3" applyFont="1" applyFill="1" applyBorder="1" applyAlignment="1">
      <alignment horizontal="left" vertical="top" wrapText="1"/>
    </xf>
    <xf numFmtId="164" fontId="4" fillId="2" borderId="11" xfId="3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14" xfId="1" applyFont="1" applyFill="1" applyBorder="1" applyAlignment="1">
      <alignment horizontal="left" vertical="top" wrapText="1"/>
    </xf>
    <xf numFmtId="166" fontId="4" fillId="2" borderId="0" xfId="4" applyNumberFormat="1" applyFont="1" applyFill="1" applyBorder="1" applyAlignment="1" applyProtection="1">
      <alignment vertical="top"/>
    </xf>
    <xf numFmtId="168" fontId="4" fillId="2" borderId="15" xfId="5" applyNumberFormat="1" applyFont="1" applyFill="1" applyBorder="1" applyAlignment="1" applyProtection="1">
      <alignment horizontal="right" vertical="top"/>
    </xf>
    <xf numFmtId="168" fontId="4" fillId="2" borderId="19" xfId="5" applyNumberFormat="1" applyFont="1" applyFill="1" applyBorder="1" applyAlignment="1" applyProtection="1">
      <alignment horizontal="right" vertical="top"/>
    </xf>
    <xf numFmtId="166" fontId="4" fillId="2" borderId="23" xfId="4" applyNumberFormat="1" applyFont="1" applyFill="1" applyBorder="1" applyAlignment="1" applyProtection="1">
      <alignment horizontal="right" vertical="top"/>
    </xf>
    <xf numFmtId="168" fontId="4" fillId="2" borderId="20" xfId="5" applyNumberFormat="1" applyFont="1" applyFill="1" applyBorder="1" applyAlignment="1" applyProtection="1">
      <alignment horizontal="right" vertical="top"/>
    </xf>
    <xf numFmtId="168" fontId="4" fillId="2" borderId="0" xfId="5" applyNumberFormat="1" applyFont="1" applyFill="1" applyBorder="1" applyAlignment="1" applyProtection="1">
      <alignment horizontal="right" vertical="top"/>
    </xf>
    <xf numFmtId="166" fontId="4" fillId="3" borderId="23" xfId="4" applyNumberFormat="1" applyFont="1" applyFill="1" applyBorder="1" applyAlignment="1" applyProtection="1">
      <alignment horizontal="right" vertical="top"/>
    </xf>
    <xf numFmtId="168" fontId="4" fillId="3" borderId="20" xfId="5" applyNumberFormat="1" applyFont="1" applyFill="1" applyBorder="1" applyAlignment="1" applyProtection="1">
      <alignment horizontal="right" vertical="top"/>
    </xf>
    <xf numFmtId="168" fontId="4" fillId="3" borderId="0" xfId="5" applyNumberFormat="1" applyFont="1" applyFill="1" applyBorder="1" applyAlignment="1" applyProtection="1">
      <alignment horizontal="right" vertical="top"/>
    </xf>
    <xf numFmtId="166" fontId="4" fillId="4" borderId="23" xfId="4" applyNumberFormat="1" applyFont="1" applyFill="1" applyBorder="1" applyAlignment="1" applyProtection="1">
      <alignment horizontal="right" vertical="top"/>
    </xf>
    <xf numFmtId="168" fontId="4" fillId="4" borderId="20" xfId="5" applyNumberFormat="1" applyFont="1" applyFill="1" applyBorder="1" applyAlignment="1" applyProtection="1">
      <alignment horizontal="right" vertical="top"/>
    </xf>
    <xf numFmtId="168" fontId="4" fillId="4" borderId="0" xfId="5" applyNumberFormat="1" applyFont="1" applyFill="1" applyBorder="1" applyAlignment="1" applyProtection="1">
      <alignment horizontal="right" vertical="top"/>
    </xf>
    <xf numFmtId="164" fontId="6" fillId="2" borderId="0" xfId="1" applyFont="1" applyFill="1" applyBorder="1" applyAlignment="1">
      <alignment horizontal="left"/>
    </xf>
    <xf numFmtId="169" fontId="6" fillId="2" borderId="0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70" fontId="6" fillId="2" borderId="0" xfId="1" applyNumberFormat="1" applyFont="1" applyFill="1" applyBorder="1" applyAlignment="1">
      <alignment horizontal="right"/>
    </xf>
    <xf numFmtId="171" fontId="4" fillId="2" borderId="0" xfId="3" applyNumberFormat="1" applyFont="1" applyFill="1" applyAlignment="1">
      <alignment horizontal="left" vertical="top"/>
    </xf>
    <xf numFmtId="164" fontId="4" fillId="2" borderId="0" xfId="1" applyFont="1" applyFill="1"/>
    <xf numFmtId="164" fontId="4" fillId="2" borderId="0" xfId="1" applyFont="1" applyFill="1" applyAlignment="1">
      <alignment horizontal="right"/>
    </xf>
    <xf numFmtId="164" fontId="4" fillId="2" borderId="0" xfId="3" applyFont="1" applyFill="1" applyBorder="1"/>
    <xf numFmtId="164" fontId="7" fillId="2" borderId="0" xfId="1" applyFont="1" applyFill="1"/>
    <xf numFmtId="167" fontId="4" fillId="2" borderId="0" xfId="1" applyNumberFormat="1" applyFont="1" applyFill="1" applyBorder="1" applyAlignment="1">
      <alignment horizontal="right"/>
    </xf>
    <xf numFmtId="170" fontId="4" fillId="2" borderId="0" xfId="1" applyNumberFormat="1" applyFont="1" applyFill="1" applyBorder="1" applyAlignment="1">
      <alignment horizontal="right"/>
    </xf>
    <xf numFmtId="0" fontId="4" fillId="2" borderId="0" xfId="2" applyFont="1" applyFill="1"/>
    <xf numFmtId="164" fontId="8" fillId="2" borderId="0" xfId="1" applyFont="1" applyFill="1" applyBorder="1"/>
    <xf numFmtId="164" fontId="4" fillId="2" borderId="0" xfId="1" applyFont="1" applyFill="1" applyBorder="1"/>
    <xf numFmtId="164" fontId="4" fillId="2" borderId="0" xfId="1" applyFont="1" applyFill="1" applyBorder="1" applyAlignment="1">
      <alignment horizontal="right"/>
    </xf>
    <xf numFmtId="164" fontId="10" fillId="2" borderId="0" xfId="6" applyFont="1" applyFill="1"/>
    <xf numFmtId="172" fontId="4" fillId="2" borderId="0" xfId="1" applyNumberFormat="1" applyFont="1" applyFill="1" applyBorder="1"/>
    <xf numFmtId="172" fontId="4" fillId="2" borderId="0" xfId="1" applyNumberFormat="1" applyFont="1" applyFill="1" applyBorder="1" applyAlignment="1">
      <alignment horizontal="right"/>
    </xf>
    <xf numFmtId="173" fontId="4" fillId="2" borderId="0" xfId="1" applyNumberFormat="1" applyFont="1" applyFill="1"/>
    <xf numFmtId="164" fontId="11" fillId="2" borderId="0" xfId="1" applyFont="1" applyFill="1" applyAlignment="1"/>
    <xf numFmtId="174" fontId="11" fillId="2" borderId="0" xfId="7" applyFont="1" applyFill="1" applyBorder="1" applyAlignment="1" applyProtection="1"/>
    <xf numFmtId="164" fontId="11" fillId="2" borderId="0" xfId="1" applyFont="1" applyFill="1" applyAlignment="1">
      <alignment horizontal="right"/>
    </xf>
    <xf numFmtId="164" fontId="12" fillId="2" borderId="1" xfId="1" applyFont="1" applyFill="1" applyBorder="1" applyAlignment="1"/>
    <xf numFmtId="164" fontId="12" fillId="2" borderId="27" xfId="1" applyFont="1" applyFill="1" applyBorder="1" applyAlignment="1">
      <alignment horizontal="left" vertical="top" wrapText="1"/>
    </xf>
    <xf numFmtId="164" fontId="12" fillId="2" borderId="10" xfId="1" applyFont="1" applyFill="1" applyBorder="1" applyAlignment="1">
      <alignment horizontal="left" vertical="top" wrapText="1"/>
    </xf>
    <xf numFmtId="164" fontId="12" fillId="2" borderId="9" xfId="3" applyFont="1" applyFill="1" applyBorder="1" applyAlignment="1">
      <alignment horizontal="left" vertical="top" wrapText="1"/>
    </xf>
    <xf numFmtId="164" fontId="12" fillId="2" borderId="11" xfId="3" applyFont="1" applyFill="1" applyBorder="1" applyAlignment="1">
      <alignment horizontal="left" vertical="top" wrapText="1"/>
    </xf>
    <xf numFmtId="164" fontId="12" fillId="2" borderId="12" xfId="3" applyFont="1" applyFill="1" applyBorder="1" applyAlignment="1">
      <alignment horizontal="left" vertical="top" wrapText="1"/>
    </xf>
    <xf numFmtId="164" fontId="12" fillId="2" borderId="12" xfId="1" applyFont="1" applyFill="1" applyBorder="1" applyAlignment="1">
      <alignment horizontal="left" vertical="top" wrapText="1"/>
    </xf>
    <xf numFmtId="164" fontId="12" fillId="2" borderId="14" xfId="1" applyFont="1" applyFill="1" applyBorder="1" applyAlignment="1">
      <alignment horizontal="left" vertical="top" wrapText="1"/>
    </xf>
    <xf numFmtId="164" fontId="12" fillId="2" borderId="16" xfId="3" applyFont="1" applyFill="1" applyBorder="1" applyAlignment="1">
      <alignment horizontal="center"/>
    </xf>
    <xf numFmtId="166" fontId="12" fillId="2" borderId="0" xfId="4" applyNumberFormat="1" applyFont="1" applyFill="1" applyBorder="1" applyAlignment="1" applyProtection="1">
      <alignment horizontal="right" vertical="top"/>
    </xf>
    <xf numFmtId="167" fontId="12" fillId="2" borderId="16" xfId="3" applyNumberFormat="1" applyFont="1" applyFill="1" applyBorder="1" applyAlignment="1">
      <alignment horizontal="right"/>
    </xf>
    <xf numFmtId="168" fontId="12" fillId="2" borderId="23" xfId="5" applyNumberFormat="1" applyFont="1" applyFill="1" applyBorder="1" applyAlignment="1">
      <alignment horizontal="right"/>
    </xf>
    <xf numFmtId="166" fontId="12" fillId="2" borderId="28" xfId="4" applyNumberFormat="1" applyFont="1" applyFill="1" applyBorder="1" applyAlignment="1" applyProtection="1">
      <alignment horizontal="right"/>
    </xf>
    <xf numFmtId="168" fontId="12" fillId="2" borderId="0" xfId="5" applyNumberFormat="1" applyFont="1" applyFill="1" applyBorder="1" applyAlignment="1" applyProtection="1">
      <alignment horizontal="right"/>
    </xf>
    <xf numFmtId="164" fontId="12" fillId="2" borderId="21" xfId="3" applyFont="1" applyFill="1" applyBorder="1" applyAlignment="1">
      <alignment horizontal="center"/>
    </xf>
    <xf numFmtId="167" fontId="12" fillId="2" borderId="21" xfId="3" applyNumberFormat="1" applyFont="1" applyFill="1" applyBorder="1" applyAlignment="1">
      <alignment horizontal="right"/>
    </xf>
    <xf numFmtId="166" fontId="12" fillId="2" borderId="23" xfId="4" applyNumberFormat="1" applyFont="1" applyFill="1" applyBorder="1" applyAlignment="1" applyProtection="1">
      <alignment horizontal="right" vertical="top"/>
    </xf>
    <xf numFmtId="164" fontId="12" fillId="3" borderId="21" xfId="3" applyFont="1" applyFill="1" applyBorder="1" applyAlignment="1">
      <alignment horizontal="center"/>
    </xf>
    <xf numFmtId="166" fontId="12" fillId="3" borderId="0" xfId="4" applyNumberFormat="1" applyFont="1" applyFill="1" applyBorder="1" applyAlignment="1" applyProtection="1">
      <alignment horizontal="right" vertical="top"/>
    </xf>
    <xf numFmtId="167" fontId="12" fillId="3" borderId="21" xfId="3" applyNumberFormat="1" applyFont="1" applyFill="1" applyBorder="1" applyAlignment="1">
      <alignment horizontal="right"/>
    </xf>
    <xf numFmtId="168" fontId="12" fillId="3" borderId="23" xfId="5" applyNumberFormat="1" applyFont="1" applyFill="1" applyBorder="1" applyAlignment="1">
      <alignment horizontal="right"/>
    </xf>
    <xf numFmtId="166" fontId="12" fillId="3" borderId="23" xfId="4" applyNumberFormat="1" applyFont="1" applyFill="1" applyBorder="1" applyAlignment="1" applyProtection="1">
      <alignment horizontal="right" vertical="top"/>
    </xf>
    <xf numFmtId="166" fontId="12" fillId="3" borderId="28" xfId="4" applyNumberFormat="1" applyFont="1" applyFill="1" applyBorder="1" applyAlignment="1" applyProtection="1">
      <alignment horizontal="right"/>
    </xf>
    <xf numFmtId="168" fontId="12" fillId="3" borderId="0" xfId="5" applyNumberFormat="1" applyFont="1" applyFill="1" applyBorder="1" applyAlignment="1" applyProtection="1">
      <alignment horizontal="right"/>
    </xf>
    <xf numFmtId="167" fontId="12" fillId="2" borderId="21" xfId="3" applyNumberFormat="1" applyFont="1" applyFill="1" applyBorder="1" applyAlignment="1">
      <alignment horizontal="right" vertical="top"/>
    </xf>
    <xf numFmtId="164" fontId="12" fillId="2" borderId="25" xfId="3" applyFont="1" applyFill="1" applyBorder="1" applyAlignment="1">
      <alignment horizontal="center"/>
    </xf>
    <xf numFmtId="166" fontId="12" fillId="2" borderId="9" xfId="4" applyNumberFormat="1" applyFont="1" applyFill="1" applyBorder="1" applyAlignment="1" applyProtection="1">
      <alignment horizontal="right" vertical="top"/>
    </xf>
    <xf numFmtId="167" fontId="12" fillId="2" borderId="25" xfId="3" applyNumberFormat="1" applyFont="1" applyFill="1" applyBorder="1" applyAlignment="1">
      <alignment horizontal="right" vertical="top"/>
    </xf>
    <xf numFmtId="167" fontId="12" fillId="2" borderId="25" xfId="3" applyNumberFormat="1" applyFont="1" applyFill="1" applyBorder="1" applyAlignment="1">
      <alignment horizontal="right"/>
    </xf>
    <xf numFmtId="168" fontId="12" fillId="2" borderId="9" xfId="5" applyNumberFormat="1" applyFont="1" applyFill="1" applyBorder="1" applyAlignment="1">
      <alignment horizontal="right"/>
    </xf>
    <xf numFmtId="166" fontId="12" fillId="2" borderId="26" xfId="4" applyNumberFormat="1" applyFont="1" applyFill="1" applyBorder="1" applyAlignment="1" applyProtection="1">
      <alignment horizontal="right" vertical="top"/>
    </xf>
    <xf numFmtId="166" fontId="12" fillId="2" borderId="25" xfId="4" applyNumberFormat="1" applyFont="1" applyFill="1" applyBorder="1" applyAlignment="1" applyProtection="1">
      <alignment horizontal="right"/>
    </xf>
    <xf numFmtId="168" fontId="12" fillId="2" borderId="9" xfId="5" applyNumberFormat="1" applyFont="1" applyFill="1" applyBorder="1" applyAlignment="1" applyProtection="1">
      <alignment horizontal="right"/>
    </xf>
    <xf numFmtId="164" fontId="12" fillId="2" borderId="0" xfId="3" applyFont="1" applyFill="1" applyBorder="1" applyAlignment="1">
      <alignment horizontal="center"/>
    </xf>
    <xf numFmtId="166" fontId="12" fillId="2" borderId="0" xfId="4" applyNumberFormat="1" applyFont="1" applyFill="1" applyBorder="1" applyAlignment="1" applyProtection="1">
      <alignment horizontal="left" vertical="top"/>
    </xf>
    <xf numFmtId="167" fontId="12" fillId="2" borderId="0" xfId="3" applyNumberFormat="1" applyFont="1" applyFill="1" applyBorder="1" applyAlignment="1">
      <alignment horizontal="right" vertical="top"/>
    </xf>
    <xf numFmtId="167" fontId="12" fillId="2" borderId="0" xfId="3" applyNumberFormat="1" applyFont="1" applyFill="1" applyBorder="1" applyAlignment="1">
      <alignment horizontal="right"/>
    </xf>
    <xf numFmtId="170" fontId="12" fillId="2" borderId="0" xfId="3" applyNumberFormat="1" applyFont="1" applyFill="1" applyBorder="1" applyAlignment="1">
      <alignment horizontal="right"/>
    </xf>
    <xf numFmtId="166" fontId="12" fillId="2" borderId="0" xfId="4" applyNumberFormat="1" applyFont="1" applyFill="1" applyBorder="1" applyAlignment="1" applyProtection="1">
      <alignment horizontal="right"/>
    </xf>
    <xf numFmtId="170" fontId="12" fillId="2" borderId="0" xfId="7" applyNumberFormat="1" applyFont="1" applyFill="1" applyBorder="1" applyAlignment="1" applyProtection="1">
      <alignment horizontal="right"/>
    </xf>
    <xf numFmtId="164" fontId="12" fillId="2" borderId="0" xfId="3" applyFont="1" applyFill="1" applyBorder="1"/>
    <xf numFmtId="0" fontId="1" fillId="2" borderId="0" xfId="2" applyFont="1" applyFill="1" applyBorder="1"/>
    <xf numFmtId="171" fontId="12" fillId="2" borderId="0" xfId="3" applyNumberFormat="1" applyFont="1" applyFill="1" applyAlignment="1">
      <alignment horizontal="left" vertical="top"/>
    </xf>
    <xf numFmtId="164" fontId="12" fillId="2" borderId="0" xfId="1" applyFont="1" applyFill="1"/>
    <xf numFmtId="174" fontId="12" fillId="2" borderId="0" xfId="7" applyFont="1" applyFill="1" applyBorder="1" applyAlignment="1" applyProtection="1"/>
    <xf numFmtId="164" fontId="12" fillId="2" borderId="0" xfId="8" applyFont="1" applyFill="1" applyBorder="1" applyAlignment="1">
      <alignment horizontal="right"/>
    </xf>
    <xf numFmtId="164" fontId="12" fillId="2" borderId="0" xfId="8" applyFont="1" applyFill="1" applyBorder="1"/>
    <xf numFmtId="173" fontId="2" fillId="2" borderId="0" xfId="1" applyNumberFormat="1" applyFont="1" applyFill="1"/>
    <xf numFmtId="164" fontId="12" fillId="2" borderId="0" xfId="1" applyFont="1" applyFill="1" applyBorder="1"/>
    <xf numFmtId="166" fontId="4" fillId="2" borderId="26" xfId="4" applyNumberFormat="1" applyFont="1" applyFill="1" applyBorder="1" applyAlignment="1" applyProtection="1">
      <alignment horizontal="right" vertical="top"/>
    </xf>
    <xf numFmtId="164" fontId="4" fillId="2" borderId="0" xfId="3" applyFont="1" applyFill="1" applyBorder="1" applyAlignment="1">
      <alignment horizontal="center" vertical="top"/>
    </xf>
    <xf numFmtId="167" fontId="4" fillId="2" borderId="0" xfId="3" applyNumberFormat="1" applyFont="1" applyFill="1" applyBorder="1" applyAlignment="1">
      <alignment horizontal="right" vertical="top"/>
    </xf>
    <xf numFmtId="168" fontId="4" fillId="2" borderId="17" xfId="5" applyNumberFormat="1" applyFont="1" applyFill="1" applyBorder="1" applyAlignment="1">
      <alignment horizontal="right" vertical="top"/>
    </xf>
    <xf numFmtId="166" fontId="4" fillId="2" borderId="18" xfId="4" applyNumberFormat="1" applyFont="1" applyFill="1" applyBorder="1" applyAlignment="1" applyProtection="1">
      <alignment horizontal="right" vertical="top"/>
    </xf>
    <xf numFmtId="168" fontId="4" fillId="2" borderId="22" xfId="5" applyNumberFormat="1" applyFont="1" applyFill="1" applyBorder="1" applyAlignment="1">
      <alignment horizontal="right" vertical="top"/>
    </xf>
    <xf numFmtId="164" fontId="4" fillId="3" borderId="0" xfId="3" applyFont="1" applyFill="1" applyBorder="1" applyAlignment="1">
      <alignment horizontal="center" vertical="top"/>
    </xf>
    <xf numFmtId="167" fontId="4" fillId="3" borderId="0" xfId="3" applyNumberFormat="1" applyFont="1" applyFill="1" applyBorder="1" applyAlignment="1">
      <alignment horizontal="right" vertical="top"/>
    </xf>
    <xf numFmtId="168" fontId="4" fillId="3" borderId="22" xfId="5" applyNumberFormat="1" applyFont="1" applyFill="1" applyBorder="1" applyAlignment="1">
      <alignment horizontal="right" vertical="top"/>
    </xf>
    <xf numFmtId="166" fontId="4" fillId="3" borderId="18" xfId="4" applyNumberFormat="1" applyFont="1" applyFill="1" applyBorder="1" applyAlignment="1" applyProtection="1">
      <alignment horizontal="right" vertical="top"/>
    </xf>
    <xf numFmtId="164" fontId="4" fillId="4" borderId="0" xfId="3" applyFont="1" applyFill="1" applyBorder="1" applyAlignment="1">
      <alignment horizontal="center" vertical="top"/>
    </xf>
    <xf numFmtId="167" fontId="4" fillId="4" borderId="0" xfId="3" applyNumberFormat="1" applyFont="1" applyFill="1" applyBorder="1" applyAlignment="1">
      <alignment horizontal="right" vertical="top"/>
    </xf>
    <xf numFmtId="168" fontId="4" fillId="4" borderId="22" xfId="5" applyNumberFormat="1" applyFont="1" applyFill="1" applyBorder="1" applyAlignment="1">
      <alignment horizontal="right" vertical="top"/>
    </xf>
    <xf numFmtId="166" fontId="4" fillId="4" borderId="18" xfId="4" applyNumberFormat="1" applyFont="1" applyFill="1" applyBorder="1" applyAlignment="1" applyProtection="1">
      <alignment horizontal="right" vertical="top"/>
    </xf>
    <xf numFmtId="164" fontId="4" fillId="2" borderId="9" xfId="3" applyFont="1" applyFill="1" applyBorder="1" applyAlignment="1">
      <alignment horizontal="center" vertical="top"/>
    </xf>
    <xf numFmtId="167" fontId="4" fillId="2" borderId="9" xfId="3" applyNumberFormat="1" applyFont="1" applyFill="1" applyBorder="1" applyAlignment="1">
      <alignment horizontal="right" vertical="top"/>
    </xf>
    <xf numFmtId="168" fontId="4" fillId="2" borderId="26" xfId="5" applyNumberFormat="1" applyFont="1" applyFill="1" applyBorder="1" applyAlignment="1">
      <alignment horizontal="right" vertical="top"/>
    </xf>
    <xf numFmtId="166" fontId="4" fillId="2" borderId="9" xfId="4" applyNumberFormat="1" applyFont="1" applyFill="1" applyBorder="1" applyAlignment="1" applyProtection="1">
      <alignment horizontal="right" vertical="top"/>
    </xf>
    <xf numFmtId="168" fontId="4" fillId="2" borderId="24" xfId="5" applyNumberFormat="1" applyFont="1" applyFill="1" applyBorder="1" applyAlignment="1" applyProtection="1">
      <alignment horizontal="right" vertical="top"/>
    </xf>
    <xf numFmtId="168" fontId="4" fillId="2" borderId="9" xfId="5" applyNumberFormat="1" applyFont="1" applyFill="1" applyBorder="1" applyAlignment="1" applyProtection="1">
      <alignment horizontal="right" vertical="top"/>
    </xf>
    <xf numFmtId="166" fontId="4" fillId="2" borderId="15" xfId="4" applyNumberFormat="1" applyFont="1" applyFill="1" applyBorder="1" applyAlignment="1" applyProtection="1">
      <alignment horizontal="right" vertical="top"/>
    </xf>
    <xf numFmtId="167" fontId="4" fillId="2" borderId="16" xfId="3" applyNumberFormat="1" applyFont="1" applyFill="1" applyBorder="1" applyAlignment="1">
      <alignment horizontal="right" vertical="top"/>
    </xf>
    <xf numFmtId="166" fontId="4" fillId="2" borderId="0" xfId="4" applyNumberFormat="1" applyFont="1" applyFill="1" applyBorder="1" applyAlignment="1" applyProtection="1">
      <alignment horizontal="right" vertical="top"/>
    </xf>
    <xf numFmtId="166" fontId="4" fillId="2" borderId="20" xfId="4" applyNumberFormat="1" applyFont="1" applyFill="1" applyBorder="1" applyAlignment="1" applyProtection="1">
      <alignment horizontal="right" vertical="top"/>
    </xf>
    <xf numFmtId="167" fontId="4" fillId="2" borderId="21" xfId="3" applyNumberFormat="1" applyFont="1" applyFill="1" applyBorder="1" applyAlignment="1">
      <alignment horizontal="right" vertical="top"/>
    </xf>
    <xf numFmtId="166" fontId="4" fillId="3" borderId="20" xfId="4" applyNumberFormat="1" applyFont="1" applyFill="1" applyBorder="1" applyAlignment="1" applyProtection="1">
      <alignment horizontal="right" vertical="top"/>
    </xf>
    <xf numFmtId="167" fontId="4" fillId="3" borderId="21" xfId="3" applyNumberFormat="1" applyFont="1" applyFill="1" applyBorder="1" applyAlignment="1">
      <alignment horizontal="right" vertical="top"/>
    </xf>
    <xf numFmtId="166" fontId="4" fillId="3" borderId="0" xfId="4" applyNumberFormat="1" applyFont="1" applyFill="1" applyBorder="1" applyAlignment="1" applyProtection="1">
      <alignment horizontal="right" vertical="top"/>
    </xf>
    <xf numFmtId="166" fontId="4" fillId="4" borderId="20" xfId="4" applyNumberFormat="1" applyFont="1" applyFill="1" applyBorder="1" applyAlignment="1" applyProtection="1">
      <alignment horizontal="right" vertical="top"/>
    </xf>
    <xf numFmtId="167" fontId="4" fillId="4" borderId="21" xfId="3" applyNumberFormat="1" applyFont="1" applyFill="1" applyBorder="1" applyAlignment="1">
      <alignment horizontal="right" vertical="top"/>
    </xf>
    <xf numFmtId="166" fontId="4" fillId="4" borderId="0" xfId="4" applyNumberFormat="1" applyFont="1" applyFill="1" applyBorder="1" applyAlignment="1" applyProtection="1">
      <alignment horizontal="right" vertical="top"/>
    </xf>
    <xf numFmtId="166" fontId="4" fillId="2" borderId="24" xfId="4" applyNumberFormat="1" applyFont="1" applyFill="1" applyBorder="1" applyAlignment="1" applyProtection="1">
      <alignment horizontal="right" vertical="top"/>
    </xf>
    <xf numFmtId="167" fontId="4" fillId="2" borderId="25" xfId="3" applyNumberFormat="1" applyFont="1" applyFill="1" applyBorder="1" applyAlignment="1">
      <alignment horizontal="right" vertical="top"/>
    </xf>
    <xf numFmtId="171" fontId="4" fillId="2" borderId="0" xfId="3" applyNumberFormat="1" applyFont="1" applyFill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11" xfId="1" applyFont="1" applyFill="1" applyBorder="1" applyAlignment="1">
      <alignment horizontal="left" vertical="top" wrapText="1"/>
    </xf>
    <xf numFmtId="164" fontId="4" fillId="2" borderId="5" xfId="1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164" fontId="4" fillId="2" borderId="7" xfId="1" applyFont="1" applyFill="1" applyBorder="1" applyAlignment="1">
      <alignment horizontal="left" vertical="top" wrapText="1"/>
    </xf>
    <xf numFmtId="164" fontId="4" fillId="2" borderId="8" xfId="1" applyFont="1" applyFill="1" applyBorder="1" applyAlignment="1">
      <alignment horizontal="left" vertical="top" wrapText="1"/>
    </xf>
    <xf numFmtId="164" fontId="12" fillId="2" borderId="2" xfId="1" applyFont="1" applyFill="1" applyBorder="1" applyAlignment="1">
      <alignment horizontal="left" vertical="top" wrapText="1"/>
    </xf>
    <xf numFmtId="164" fontId="12" fillId="2" borderId="3" xfId="1" applyFont="1" applyFill="1" applyBorder="1" applyAlignment="1">
      <alignment horizontal="left" vertical="top" wrapText="1"/>
    </xf>
    <xf numFmtId="164" fontId="12" fillId="2" borderId="4" xfId="1" applyFont="1" applyFill="1" applyBorder="1" applyAlignment="1">
      <alignment horizontal="left" vertical="top" wrapText="1"/>
    </xf>
    <xf numFmtId="164" fontId="12" fillId="2" borderId="11" xfId="1" applyFont="1" applyFill="1" applyBorder="1" applyAlignment="1">
      <alignment horizontal="left" vertical="top" wrapText="1"/>
    </xf>
    <xf numFmtId="164" fontId="12" fillId="2" borderId="5" xfId="1" applyFont="1" applyFill="1" applyBorder="1" applyAlignment="1">
      <alignment horizontal="left" vertical="top" wrapText="1"/>
    </xf>
    <xf numFmtId="164" fontId="12" fillId="2" borderId="6" xfId="1" applyFont="1" applyFill="1" applyBorder="1" applyAlignment="1">
      <alignment horizontal="left" vertical="top" wrapText="1"/>
    </xf>
    <xf numFmtId="164" fontId="12" fillId="2" borderId="7" xfId="1" applyFont="1" applyFill="1" applyBorder="1" applyAlignment="1">
      <alignment horizontal="left" vertical="top" wrapText="1"/>
    </xf>
    <xf numFmtId="164" fontId="12" fillId="2" borderId="8" xfId="1" applyFont="1" applyFill="1" applyBorder="1" applyAlignment="1">
      <alignment horizontal="left" vertical="top" wrapText="1"/>
    </xf>
  </cellXfs>
  <cellStyles count="9">
    <cellStyle name="Excel Built-in Comma" xfId="4"/>
    <cellStyle name="Excel Built-in Normal" xfId="3"/>
    <cellStyle name="Excel Built-in Percent" xfId="7"/>
    <cellStyle name="Komma 2" xfId="5"/>
    <cellStyle name="Normal_d-je14.2.4.5" xfId="8"/>
    <cellStyle name="Standard" xfId="0" builtinId="0"/>
    <cellStyle name="Standard 2" xfId="1"/>
    <cellStyle name="Standard 3" xfId="2"/>
    <cellStyle name="Standard_Efv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Normal="100" workbookViewId="0"/>
  </sheetViews>
  <sheetFormatPr baseColWidth="10" defaultColWidth="12" defaultRowHeight="14.25" x14ac:dyDescent="0.2"/>
  <cols>
    <col min="1" max="1" width="6.42578125" style="3" customWidth="1"/>
    <col min="2" max="2" width="7.140625" style="3" customWidth="1"/>
    <col min="3" max="3" width="8" style="3" customWidth="1"/>
    <col min="4" max="4" width="7.140625" style="3" customWidth="1"/>
    <col min="5" max="5" width="7.7109375" style="3" customWidth="1"/>
    <col min="6" max="6" width="7.140625" style="3" customWidth="1"/>
    <col min="7" max="7" width="8.85546875" style="3" customWidth="1"/>
    <col min="8" max="8" width="8.28515625" style="3" customWidth="1"/>
    <col min="9" max="9" width="8.85546875" style="3" customWidth="1"/>
    <col min="10" max="10" width="13.7109375" style="3" customWidth="1"/>
    <col min="11" max="11" width="9.5703125" style="3" customWidth="1"/>
    <col min="12" max="12" width="13.7109375" style="3" customWidth="1"/>
    <col min="13" max="16384" width="12" style="3"/>
  </cols>
  <sheetData>
    <row r="1" spans="1:12" x14ac:dyDescent="0.2">
      <c r="A1" s="1" t="s">
        <v>2</v>
      </c>
      <c r="B1" s="1"/>
      <c r="C1" s="1"/>
      <c r="D1" s="1"/>
      <c r="E1" s="1"/>
      <c r="F1" s="1"/>
      <c r="G1" s="2"/>
      <c r="H1" s="1"/>
      <c r="I1" s="1"/>
      <c r="J1" s="1"/>
      <c r="K1" s="1"/>
      <c r="L1" s="2" t="s">
        <v>0</v>
      </c>
    </row>
    <row r="2" spans="1:12" ht="21.6" customHeight="1" x14ac:dyDescent="0.2">
      <c r="A2" s="4"/>
      <c r="B2" s="128" t="s">
        <v>3</v>
      </c>
      <c r="C2" s="129"/>
      <c r="D2" s="128" t="s">
        <v>4</v>
      </c>
      <c r="E2" s="129"/>
      <c r="F2" s="130" t="s">
        <v>5</v>
      </c>
      <c r="G2" s="130" t="s">
        <v>6</v>
      </c>
      <c r="H2" s="132" t="s">
        <v>7</v>
      </c>
      <c r="I2" s="134" t="s">
        <v>8</v>
      </c>
      <c r="J2" s="135"/>
      <c r="K2" s="135"/>
      <c r="L2" s="136"/>
    </row>
    <row r="3" spans="1:12" ht="45" customHeight="1" x14ac:dyDescent="0.2">
      <c r="A3" s="5"/>
      <c r="B3" s="6" t="s">
        <v>9</v>
      </c>
      <c r="C3" s="6" t="s">
        <v>10</v>
      </c>
      <c r="D3" s="6" t="s">
        <v>9</v>
      </c>
      <c r="E3" s="6" t="s">
        <v>10</v>
      </c>
      <c r="F3" s="131"/>
      <c r="G3" s="131"/>
      <c r="H3" s="133"/>
      <c r="I3" s="7" t="s">
        <v>11</v>
      </c>
      <c r="J3" s="8" t="s">
        <v>12</v>
      </c>
      <c r="K3" s="9" t="s">
        <v>13</v>
      </c>
      <c r="L3" s="10" t="s">
        <v>14</v>
      </c>
    </row>
    <row r="4" spans="1:12" x14ac:dyDescent="0.2">
      <c r="A4" s="95">
        <v>1960</v>
      </c>
      <c r="B4" s="114">
        <v>2074.830927801996</v>
      </c>
      <c r="C4" s="115">
        <f t="shared" ref="C4:C35" si="0">100*B4/B$39</f>
        <v>5.5528757660088717</v>
      </c>
      <c r="D4" s="116">
        <v>43752.77456075701</v>
      </c>
      <c r="E4" s="96">
        <f t="shared" ref="E4:E35" si="1">100*D4/D$39</f>
        <v>10.799298171426729</v>
      </c>
      <c r="F4" s="97">
        <f t="shared" ref="F4:F35" si="2">100*B4/D4</f>
        <v>4.7421699506640325</v>
      </c>
      <c r="G4" s="116">
        <v>5362</v>
      </c>
      <c r="H4" s="98">
        <f t="shared" ref="H4:H35" si="3">1000*B4/(12*G4)</f>
        <v>32.245911472740211</v>
      </c>
      <c r="I4" s="12">
        <v>36.578528567122639</v>
      </c>
      <c r="J4" s="13">
        <v>35.527967697750007</v>
      </c>
      <c r="K4" s="13">
        <v>22.870201033233588</v>
      </c>
      <c r="L4" s="13">
        <f t="shared" ref="L4:L35" si="4">100-SUM(I4:K4)</f>
        <v>5.023302701893769</v>
      </c>
    </row>
    <row r="5" spans="1:12" x14ac:dyDescent="0.2">
      <c r="A5" s="95">
        <v>1961</v>
      </c>
      <c r="B5" s="117">
        <v>2198.3966268252898</v>
      </c>
      <c r="C5" s="118">
        <f t="shared" si="0"/>
        <v>5.8835749889779807</v>
      </c>
      <c r="D5" s="116">
        <v>49220.407881568761</v>
      </c>
      <c r="E5" s="96">
        <f t="shared" si="1"/>
        <v>12.148849213989289</v>
      </c>
      <c r="F5" s="99">
        <f t="shared" si="2"/>
        <v>4.4664331756757116</v>
      </c>
      <c r="G5" s="14">
        <v>5512</v>
      </c>
      <c r="H5" s="98">
        <f t="shared" si="3"/>
        <v>33.236523748568118</v>
      </c>
      <c r="I5" s="15">
        <v>38.187068262866248</v>
      </c>
      <c r="J5" s="16">
        <v>33.621209818010705</v>
      </c>
      <c r="K5" s="16">
        <v>23.191162927063417</v>
      </c>
      <c r="L5" s="16">
        <f t="shared" si="4"/>
        <v>5.0005589920596236</v>
      </c>
    </row>
    <row r="6" spans="1:12" x14ac:dyDescent="0.2">
      <c r="A6" s="95">
        <v>1962</v>
      </c>
      <c r="B6" s="117">
        <v>2382.9101628072635</v>
      </c>
      <c r="C6" s="118">
        <f t="shared" si="0"/>
        <v>6.3773890770204762</v>
      </c>
      <c r="D6" s="116">
        <v>54582.669254013701</v>
      </c>
      <c r="E6" s="96">
        <f t="shared" si="1"/>
        <v>13.472391778215526</v>
      </c>
      <c r="F6" s="99">
        <f t="shared" si="2"/>
        <v>4.3656900539579926</v>
      </c>
      <c r="G6" s="14">
        <v>5666</v>
      </c>
      <c r="H6" s="98">
        <f t="shared" si="3"/>
        <v>35.046919678892564</v>
      </c>
      <c r="I6" s="15">
        <v>39.550257149601713</v>
      </c>
      <c r="J6" s="16">
        <v>32.41434282840693</v>
      </c>
      <c r="K6" s="16">
        <v>23.011945135483685</v>
      </c>
      <c r="L6" s="16">
        <f t="shared" si="4"/>
        <v>5.0234548865076789</v>
      </c>
    </row>
    <row r="7" spans="1:12" x14ac:dyDescent="0.2">
      <c r="A7" s="95">
        <v>1963</v>
      </c>
      <c r="B7" s="117">
        <v>2568.264543021543</v>
      </c>
      <c r="C7" s="118">
        <f t="shared" si="0"/>
        <v>6.8734535188137258</v>
      </c>
      <c r="D7" s="116">
        <v>60021.032589168011</v>
      </c>
      <c r="E7" s="96">
        <f t="shared" si="1"/>
        <v>14.81471824346244</v>
      </c>
      <c r="F7" s="99">
        <f t="shared" si="2"/>
        <v>4.278940951584091</v>
      </c>
      <c r="G7" s="14">
        <v>5789</v>
      </c>
      <c r="H7" s="98">
        <f t="shared" si="3"/>
        <v>36.970469036413064</v>
      </c>
      <c r="I7" s="15">
        <v>40.033291452409266</v>
      </c>
      <c r="J7" s="16">
        <v>31.911328957043729</v>
      </c>
      <c r="K7" s="16">
        <v>22.953994000476044</v>
      </c>
      <c r="L7" s="16">
        <f t="shared" si="4"/>
        <v>5.1013855900709615</v>
      </c>
    </row>
    <row r="8" spans="1:12" x14ac:dyDescent="0.2">
      <c r="A8" s="95">
        <v>1964</v>
      </c>
      <c r="B8" s="117">
        <v>2838.958809447287</v>
      </c>
      <c r="C8" s="118">
        <f t="shared" si="0"/>
        <v>7.5979133347397525</v>
      </c>
      <c r="D8" s="116">
        <v>66530.677399385007</v>
      </c>
      <c r="E8" s="96">
        <f t="shared" si="1"/>
        <v>16.421464238461976</v>
      </c>
      <c r="F8" s="99">
        <f t="shared" si="2"/>
        <v>4.2671424978960601</v>
      </c>
      <c r="G8" s="14">
        <v>5887</v>
      </c>
      <c r="H8" s="98">
        <f t="shared" si="3"/>
        <v>40.186835533764892</v>
      </c>
      <c r="I8" s="15">
        <v>40.93154021566157</v>
      </c>
      <c r="J8" s="16">
        <v>31.433801405446602</v>
      </c>
      <c r="K8" s="16">
        <v>22.350036044396777</v>
      </c>
      <c r="L8" s="16">
        <f t="shared" si="4"/>
        <v>5.2846223344950545</v>
      </c>
    </row>
    <row r="9" spans="1:12" x14ac:dyDescent="0.2">
      <c r="A9" s="100">
        <v>1965</v>
      </c>
      <c r="B9" s="119">
        <v>3135.2337551995533</v>
      </c>
      <c r="C9" s="120">
        <f t="shared" si="0"/>
        <v>8.3908347936878318</v>
      </c>
      <c r="D9" s="121">
        <v>71254.853084497532</v>
      </c>
      <c r="E9" s="101">
        <f t="shared" si="1"/>
        <v>17.587511017207145</v>
      </c>
      <c r="F9" s="102">
        <f t="shared" si="2"/>
        <v>4.4000283762870698</v>
      </c>
      <c r="G9" s="17">
        <v>5943</v>
      </c>
      <c r="H9" s="103">
        <f t="shared" si="3"/>
        <v>43.962557563513847</v>
      </c>
      <c r="I9" s="18">
        <v>41.156286227204177</v>
      </c>
      <c r="J9" s="19">
        <v>31.502639971015846</v>
      </c>
      <c r="K9" s="19">
        <v>21.776482046192882</v>
      </c>
      <c r="L9" s="19">
        <f t="shared" si="4"/>
        <v>5.5645917555870881</v>
      </c>
    </row>
    <row r="10" spans="1:12" x14ac:dyDescent="0.2">
      <c r="A10" s="95">
        <v>1966</v>
      </c>
      <c r="B10" s="117">
        <v>3658.0742527355774</v>
      </c>
      <c r="C10" s="118">
        <f t="shared" si="0"/>
        <v>9.7901142671875974</v>
      </c>
      <c r="D10" s="116">
        <v>76517.596505707115</v>
      </c>
      <c r="E10" s="96">
        <f t="shared" si="1"/>
        <v>18.886490018560181</v>
      </c>
      <c r="F10" s="99">
        <f t="shared" si="2"/>
        <v>4.780696754455346</v>
      </c>
      <c r="G10" s="14">
        <v>5996</v>
      </c>
      <c r="H10" s="98">
        <f t="shared" si="3"/>
        <v>50.8404804972145</v>
      </c>
      <c r="I10" s="15">
        <v>42.772369279775056</v>
      </c>
      <c r="J10" s="16">
        <v>31.233785772782984</v>
      </c>
      <c r="K10" s="16">
        <v>20.133932613412867</v>
      </c>
      <c r="L10" s="16">
        <f t="shared" si="4"/>
        <v>5.8599123340290902</v>
      </c>
    </row>
    <row r="11" spans="1:12" x14ac:dyDescent="0.2">
      <c r="A11" s="95">
        <v>1967</v>
      </c>
      <c r="B11" s="117">
        <v>4136.1270948613474</v>
      </c>
      <c r="C11" s="118">
        <f t="shared" si="0"/>
        <v>11.069528414307532</v>
      </c>
      <c r="D11" s="116">
        <v>82365.739640065731</v>
      </c>
      <c r="E11" s="96">
        <f t="shared" si="1"/>
        <v>20.329960566226134</v>
      </c>
      <c r="F11" s="99">
        <f t="shared" si="2"/>
        <v>5.0216596280638299</v>
      </c>
      <c r="G11" s="14">
        <v>6063</v>
      </c>
      <c r="H11" s="98">
        <f t="shared" si="3"/>
        <v>56.849292083970354</v>
      </c>
      <c r="I11" s="15">
        <v>43.594085069869813</v>
      </c>
      <c r="J11" s="16">
        <v>31.230966113662365</v>
      </c>
      <c r="K11" s="16">
        <v>19.181320073655286</v>
      </c>
      <c r="L11" s="16">
        <f t="shared" si="4"/>
        <v>5.9936287428125326</v>
      </c>
    </row>
    <row r="12" spans="1:12" x14ac:dyDescent="0.2">
      <c r="A12" s="95">
        <v>1968</v>
      </c>
      <c r="B12" s="117">
        <v>4521.9720778883357</v>
      </c>
      <c r="C12" s="118">
        <f t="shared" si="0"/>
        <v>12.102166412410062</v>
      </c>
      <c r="D12" s="116">
        <v>87950.452903507277</v>
      </c>
      <c r="E12" s="96">
        <f t="shared" si="1"/>
        <v>21.70840991805127</v>
      </c>
      <c r="F12" s="99">
        <f t="shared" si="2"/>
        <v>5.141499479086832</v>
      </c>
      <c r="G12" s="14">
        <v>6132</v>
      </c>
      <c r="H12" s="98">
        <f t="shared" si="3"/>
        <v>61.453197405527504</v>
      </c>
      <c r="I12" s="15">
        <v>44.250468266134945</v>
      </c>
      <c r="J12" s="16">
        <v>30.816316090622852</v>
      </c>
      <c r="K12" s="16">
        <v>18.872899431909815</v>
      </c>
      <c r="L12" s="16">
        <f t="shared" si="4"/>
        <v>6.0603162113323918</v>
      </c>
    </row>
    <row r="13" spans="1:12" x14ac:dyDescent="0.2">
      <c r="A13" s="95">
        <v>1969</v>
      </c>
      <c r="B13" s="117">
        <v>5016.9338023204627</v>
      </c>
      <c r="C13" s="118">
        <f t="shared" si="0"/>
        <v>13.426833848138305</v>
      </c>
      <c r="D13" s="116">
        <v>95297.219303527352</v>
      </c>
      <c r="E13" s="96">
        <f t="shared" si="1"/>
        <v>23.521778824278261</v>
      </c>
      <c r="F13" s="99">
        <f t="shared" si="2"/>
        <v>5.2645122690739043</v>
      </c>
      <c r="G13" s="14">
        <v>6212</v>
      </c>
      <c r="H13" s="98">
        <f t="shared" si="3"/>
        <v>67.301644697366157</v>
      </c>
      <c r="I13" s="15">
        <v>44.421883016795711</v>
      </c>
      <c r="J13" s="16">
        <v>31.095037550643909</v>
      </c>
      <c r="K13" s="16">
        <v>18.307099609826867</v>
      </c>
      <c r="L13" s="16">
        <f t="shared" si="4"/>
        <v>6.1759798227335096</v>
      </c>
    </row>
    <row r="14" spans="1:12" x14ac:dyDescent="0.2">
      <c r="A14" s="100">
        <v>1970</v>
      </c>
      <c r="B14" s="119">
        <v>5646.1722430249774</v>
      </c>
      <c r="C14" s="120">
        <f t="shared" si="0"/>
        <v>15.110866432003254</v>
      </c>
      <c r="D14" s="121">
        <v>106150.52998531</v>
      </c>
      <c r="E14" s="101">
        <f t="shared" si="1"/>
        <v>26.200652092919576</v>
      </c>
      <c r="F14" s="102">
        <f t="shared" si="2"/>
        <v>5.3190240725188485</v>
      </c>
      <c r="G14" s="17">
        <v>6267</v>
      </c>
      <c r="H14" s="103">
        <f t="shared" si="3"/>
        <v>75.07808418468403</v>
      </c>
      <c r="I14" s="18">
        <v>44.490246240242001</v>
      </c>
      <c r="J14" s="19">
        <v>31.736446598591503</v>
      </c>
      <c r="K14" s="19">
        <v>17.515558556953426</v>
      </c>
      <c r="L14" s="19">
        <f t="shared" si="4"/>
        <v>6.2577486042130772</v>
      </c>
    </row>
    <row r="15" spans="1:12" x14ac:dyDescent="0.2">
      <c r="A15" s="95">
        <v>1971</v>
      </c>
      <c r="B15" s="117">
        <v>6675.8925539635657</v>
      </c>
      <c r="C15" s="118">
        <f t="shared" si="0"/>
        <v>17.866709755794155</v>
      </c>
      <c r="D15" s="116">
        <v>120586.4869115646</v>
      </c>
      <c r="E15" s="96">
        <f t="shared" si="1"/>
        <v>29.763813624995883</v>
      </c>
      <c r="F15" s="99">
        <f t="shared" si="2"/>
        <v>5.5361862883189508</v>
      </c>
      <c r="G15" s="14">
        <v>6343.2929999999997</v>
      </c>
      <c r="H15" s="98">
        <f t="shared" si="3"/>
        <v>87.702771966699913</v>
      </c>
      <c r="I15" s="15">
        <v>46.21491177842676</v>
      </c>
      <c r="J15" s="16">
        <v>30.717878148741356</v>
      </c>
      <c r="K15" s="16">
        <v>16.874631499878742</v>
      </c>
      <c r="L15" s="16">
        <f t="shared" si="4"/>
        <v>6.1925785729531384</v>
      </c>
    </row>
    <row r="16" spans="1:12" x14ac:dyDescent="0.2">
      <c r="A16" s="95">
        <v>1972</v>
      </c>
      <c r="B16" s="117">
        <v>7501.2849503463367</v>
      </c>
      <c r="C16" s="118">
        <f t="shared" si="0"/>
        <v>20.075709715216039</v>
      </c>
      <c r="D16" s="116">
        <v>136644.00104324197</v>
      </c>
      <c r="E16" s="96">
        <f t="shared" si="1"/>
        <v>33.727216740358955</v>
      </c>
      <c r="F16" s="99">
        <f t="shared" si="2"/>
        <v>5.4896555231667303</v>
      </c>
      <c r="G16" s="14">
        <v>6401.3689999999997</v>
      </c>
      <c r="H16" s="98">
        <f t="shared" si="3"/>
        <v>97.652092731340446</v>
      </c>
      <c r="I16" s="15">
        <v>46.327677599614695</v>
      </c>
      <c r="J16" s="16">
        <v>30.906032728988549</v>
      </c>
      <c r="K16" s="16">
        <v>16.400799897480564</v>
      </c>
      <c r="L16" s="16">
        <f t="shared" si="4"/>
        <v>6.3654897739161811</v>
      </c>
    </row>
    <row r="17" spans="1:12" x14ac:dyDescent="0.2">
      <c r="A17" s="95">
        <v>1973</v>
      </c>
      <c r="B17" s="117">
        <v>8463.8677062165243</v>
      </c>
      <c r="C17" s="118">
        <f t="shared" si="0"/>
        <v>22.651872614191145</v>
      </c>
      <c r="D17" s="116">
        <v>152274.17338432057</v>
      </c>
      <c r="E17" s="96">
        <f t="shared" si="1"/>
        <v>37.585141026913597</v>
      </c>
      <c r="F17" s="99">
        <f t="shared" si="2"/>
        <v>5.5583080952636683</v>
      </c>
      <c r="G17" s="14">
        <v>6441.1419999999998</v>
      </c>
      <c r="H17" s="98">
        <f t="shared" si="3"/>
        <v>109.50267962596958</v>
      </c>
      <c r="I17" s="15">
        <v>46.906292103160787</v>
      </c>
      <c r="J17" s="16">
        <v>30.841179775181569</v>
      </c>
      <c r="K17" s="16">
        <v>15.757430695229363</v>
      </c>
      <c r="L17" s="16">
        <f t="shared" si="4"/>
        <v>6.4950974264282877</v>
      </c>
    </row>
    <row r="18" spans="1:12" x14ac:dyDescent="0.2">
      <c r="A18" s="95">
        <v>1974</v>
      </c>
      <c r="B18" s="117">
        <v>9773.8164299817054</v>
      </c>
      <c r="C18" s="118">
        <f t="shared" si="0"/>
        <v>26.157692016360809</v>
      </c>
      <c r="D18" s="116">
        <v>165199.79905065068</v>
      </c>
      <c r="E18" s="96">
        <f t="shared" si="1"/>
        <v>40.775514369502595</v>
      </c>
      <c r="F18" s="99">
        <f t="shared" si="2"/>
        <v>5.9163609678393305</v>
      </c>
      <c r="G18" s="14">
        <v>6459.9920000000002</v>
      </c>
      <c r="H18" s="98">
        <f t="shared" si="3"/>
        <v>126.08137943490878</v>
      </c>
      <c r="I18" s="15">
        <v>47.006608392510373</v>
      </c>
      <c r="J18" s="16">
        <v>32.087712551284952</v>
      </c>
      <c r="K18" s="16">
        <v>14.32201493821311</v>
      </c>
      <c r="L18" s="16">
        <f t="shared" si="4"/>
        <v>6.5836641179915603</v>
      </c>
    </row>
    <row r="19" spans="1:12" x14ac:dyDescent="0.2">
      <c r="A19" s="100">
        <v>1975</v>
      </c>
      <c r="B19" s="119">
        <v>11057.455799751197</v>
      </c>
      <c r="C19" s="120">
        <f t="shared" si="0"/>
        <v>29.593099621470561</v>
      </c>
      <c r="D19" s="121">
        <v>164093.39359279902</v>
      </c>
      <c r="E19" s="101">
        <f t="shared" si="1"/>
        <v>40.502425346971194</v>
      </c>
      <c r="F19" s="102">
        <f t="shared" si="2"/>
        <v>6.7385136949452633</v>
      </c>
      <c r="G19" s="17">
        <v>6403.5209999999997</v>
      </c>
      <c r="H19" s="103">
        <f t="shared" si="3"/>
        <v>143.89812260774445</v>
      </c>
      <c r="I19" s="18">
        <v>47.098959091404502</v>
      </c>
      <c r="J19" s="19">
        <v>32.870311527332348</v>
      </c>
      <c r="K19" s="19">
        <v>13.337022945921976</v>
      </c>
      <c r="L19" s="19">
        <f t="shared" si="4"/>
        <v>6.6937064353411699</v>
      </c>
    </row>
    <row r="20" spans="1:12" x14ac:dyDescent="0.2">
      <c r="A20" s="95">
        <v>1976</v>
      </c>
      <c r="B20" s="117">
        <v>11585.387353137365</v>
      </c>
      <c r="C20" s="118">
        <f t="shared" si="0"/>
        <v>31.006004301860614</v>
      </c>
      <c r="D20" s="116">
        <v>166206.68655726695</v>
      </c>
      <c r="E20" s="96">
        <f t="shared" si="1"/>
        <v>41.024039829160792</v>
      </c>
      <c r="F20" s="99">
        <f t="shared" si="2"/>
        <v>6.9704700774150794</v>
      </c>
      <c r="G20" s="14">
        <v>6333.3130000000001</v>
      </c>
      <c r="H20" s="98">
        <f t="shared" si="3"/>
        <v>152.43979669010207</v>
      </c>
      <c r="I20" s="15">
        <v>46.589037758555804</v>
      </c>
      <c r="J20" s="16">
        <v>32.645299208688932</v>
      </c>
      <c r="K20" s="16">
        <v>13.795874778363233</v>
      </c>
      <c r="L20" s="16">
        <f t="shared" si="4"/>
        <v>6.9697882543920429</v>
      </c>
    </row>
    <row r="21" spans="1:12" x14ac:dyDescent="0.2">
      <c r="A21" s="95">
        <v>1977</v>
      </c>
      <c r="B21" s="117">
        <v>11916.335902301855</v>
      </c>
      <c r="C21" s="118">
        <f t="shared" si="0"/>
        <v>31.891722821777854</v>
      </c>
      <c r="D21" s="116">
        <v>170690.84835998833</v>
      </c>
      <c r="E21" s="96">
        <f t="shared" si="1"/>
        <v>42.130845073917655</v>
      </c>
      <c r="F21" s="99">
        <f t="shared" si="2"/>
        <v>6.9812388987429541</v>
      </c>
      <c r="G21" s="14">
        <v>6316.424</v>
      </c>
      <c r="H21" s="98">
        <f t="shared" si="3"/>
        <v>157.21363731416508</v>
      </c>
      <c r="I21" s="15">
        <v>46.321989884713197</v>
      </c>
      <c r="J21" s="16">
        <v>33.003983969036902</v>
      </c>
      <c r="K21" s="16">
        <v>13.591747812882062</v>
      </c>
      <c r="L21" s="16">
        <f t="shared" si="4"/>
        <v>7.0822783333678387</v>
      </c>
    </row>
    <row r="22" spans="1:12" x14ac:dyDescent="0.2">
      <c r="A22" s="95">
        <v>1978</v>
      </c>
      <c r="B22" s="117">
        <v>12407.479647348779</v>
      </c>
      <c r="C22" s="118">
        <f t="shared" si="0"/>
        <v>33.206172188689436</v>
      </c>
      <c r="D22" s="116">
        <v>177581.0029837522</v>
      </c>
      <c r="E22" s="96">
        <f t="shared" si="1"/>
        <v>43.831510574020584</v>
      </c>
      <c r="F22" s="99">
        <f t="shared" si="2"/>
        <v>6.9869408545259786</v>
      </c>
      <c r="G22" s="14">
        <v>6332.5680000000002</v>
      </c>
      <c r="H22" s="98">
        <f t="shared" si="3"/>
        <v>163.27604176995254</v>
      </c>
      <c r="I22" s="15">
        <v>46.32912994941632</v>
      </c>
      <c r="J22" s="16">
        <v>32.551540276565248</v>
      </c>
      <c r="K22" s="16">
        <v>13.911270710732511</v>
      </c>
      <c r="L22" s="16">
        <f t="shared" si="4"/>
        <v>7.2080590632859298</v>
      </c>
    </row>
    <row r="23" spans="1:12" x14ac:dyDescent="0.2">
      <c r="A23" s="95">
        <v>1979</v>
      </c>
      <c r="B23" s="117">
        <v>13193.672293856313</v>
      </c>
      <c r="C23" s="118">
        <f t="shared" si="0"/>
        <v>35.310261748811257</v>
      </c>
      <c r="D23" s="116">
        <v>185624.39504241958</v>
      </c>
      <c r="E23" s="96">
        <f t="shared" si="1"/>
        <v>45.816824420359936</v>
      </c>
      <c r="F23" s="99">
        <f t="shared" si="2"/>
        <v>7.107725410144095</v>
      </c>
      <c r="G23" s="14">
        <v>6350.84</v>
      </c>
      <c r="H23" s="98">
        <f t="shared" si="3"/>
        <v>173.12240446219599</v>
      </c>
      <c r="I23" s="15">
        <v>46.703076763021748</v>
      </c>
      <c r="J23" s="16">
        <v>32.658489083021934</v>
      </c>
      <c r="K23" s="16">
        <v>13.397266363484931</v>
      </c>
      <c r="L23" s="16">
        <f t="shared" si="4"/>
        <v>7.241167790471394</v>
      </c>
    </row>
    <row r="24" spans="1:12" x14ac:dyDescent="0.2">
      <c r="A24" s="100">
        <v>1980</v>
      </c>
      <c r="B24" s="119">
        <v>14159.683168631776</v>
      </c>
      <c r="C24" s="120">
        <f t="shared" si="0"/>
        <v>37.895599331919435</v>
      </c>
      <c r="D24" s="121">
        <v>199422.26628134184</v>
      </c>
      <c r="E24" s="101">
        <f t="shared" si="1"/>
        <v>49.22249016695519</v>
      </c>
      <c r="F24" s="102">
        <f t="shared" si="2"/>
        <v>7.1003521485687635</v>
      </c>
      <c r="G24" s="17">
        <v>6385.2290000000003</v>
      </c>
      <c r="H24" s="103">
        <f t="shared" si="3"/>
        <v>184.7973811723873</v>
      </c>
      <c r="I24" s="18">
        <v>47.0858723950845</v>
      </c>
      <c r="J24" s="19">
        <v>31.544774244743046</v>
      </c>
      <c r="K24" s="19">
        <v>14.067670390037085</v>
      </c>
      <c r="L24" s="19">
        <f t="shared" si="4"/>
        <v>7.3016829701353743</v>
      </c>
    </row>
    <row r="25" spans="1:12" x14ac:dyDescent="0.2">
      <c r="A25" s="95">
        <v>1981</v>
      </c>
      <c r="B25" s="117">
        <v>15340.805757523818</v>
      </c>
      <c r="C25" s="118">
        <f t="shared" si="0"/>
        <v>41.056640992066782</v>
      </c>
      <c r="D25" s="116">
        <v>214085.97809358986</v>
      </c>
      <c r="E25" s="96">
        <f t="shared" si="1"/>
        <v>52.841867400744924</v>
      </c>
      <c r="F25" s="99">
        <f t="shared" si="2"/>
        <v>7.165721872180451</v>
      </c>
      <c r="G25" s="14">
        <v>6429.1679999999997</v>
      </c>
      <c r="H25" s="98">
        <f t="shared" si="3"/>
        <v>198.84384414805328</v>
      </c>
      <c r="I25" s="15">
        <v>46.683880711666767</v>
      </c>
      <c r="J25" s="16">
        <v>32.160541564877079</v>
      </c>
      <c r="K25" s="16">
        <v>13.728917066693826</v>
      </c>
      <c r="L25" s="16">
        <f t="shared" si="4"/>
        <v>7.426660656762337</v>
      </c>
    </row>
    <row r="26" spans="1:12" x14ac:dyDescent="0.2">
      <c r="A26" s="95">
        <v>1982</v>
      </c>
      <c r="B26" s="117">
        <v>16587.534708188785</v>
      </c>
      <c r="C26" s="118">
        <f t="shared" si="0"/>
        <v>44.393265140166925</v>
      </c>
      <c r="D26" s="116">
        <v>226807.83829221196</v>
      </c>
      <c r="E26" s="96">
        <f t="shared" si="1"/>
        <v>55.981946240530149</v>
      </c>
      <c r="F26" s="99">
        <f t="shared" si="2"/>
        <v>7.313475069066147</v>
      </c>
      <c r="G26" s="14">
        <v>6467.2370000000001</v>
      </c>
      <c r="H26" s="98">
        <f t="shared" si="3"/>
        <v>213.73803975573063</v>
      </c>
      <c r="I26" s="15">
        <v>46.541120032728209</v>
      </c>
      <c r="J26" s="16">
        <v>32.378191436158396</v>
      </c>
      <c r="K26" s="16">
        <v>13.58301032444979</v>
      </c>
      <c r="L26" s="16">
        <f t="shared" si="4"/>
        <v>7.4976782066636076</v>
      </c>
    </row>
    <row r="27" spans="1:12" x14ac:dyDescent="0.2">
      <c r="A27" s="95">
        <v>1983</v>
      </c>
      <c r="B27" s="117">
        <v>17980.323149104323</v>
      </c>
      <c r="C27" s="118">
        <f t="shared" si="0"/>
        <v>48.120788707077644</v>
      </c>
      <c r="D27" s="116">
        <v>233659.90688436682</v>
      </c>
      <c r="E27" s="96">
        <f t="shared" si="1"/>
        <v>57.673211138828023</v>
      </c>
      <c r="F27" s="99">
        <f t="shared" si="2"/>
        <v>7.695082733214643</v>
      </c>
      <c r="G27" s="14">
        <v>6481.9750000000004</v>
      </c>
      <c r="H27" s="98">
        <f t="shared" si="3"/>
        <v>231.15798231640204</v>
      </c>
      <c r="I27" s="15">
        <v>46.880598392656744</v>
      </c>
      <c r="J27" s="16">
        <v>32.222929108002248</v>
      </c>
      <c r="K27" s="16">
        <v>13.383083452728004</v>
      </c>
      <c r="L27" s="16">
        <f t="shared" si="4"/>
        <v>7.5133890466129998</v>
      </c>
    </row>
    <row r="28" spans="1:12" x14ac:dyDescent="0.2">
      <c r="A28" s="95">
        <v>1984</v>
      </c>
      <c r="B28" s="117">
        <v>18609.366001358605</v>
      </c>
      <c r="C28" s="118">
        <f t="shared" si="0"/>
        <v>49.80429783703083</v>
      </c>
      <c r="D28" s="116">
        <v>249738.51570955489</v>
      </c>
      <c r="E28" s="96">
        <f t="shared" si="1"/>
        <v>61.641820961362093</v>
      </c>
      <c r="F28" s="99">
        <f t="shared" si="2"/>
        <v>7.4515402433965132</v>
      </c>
      <c r="G28" s="14">
        <v>6505.1480000000001</v>
      </c>
      <c r="H28" s="98">
        <f t="shared" si="3"/>
        <v>238.39280829786151</v>
      </c>
      <c r="I28" s="15">
        <v>46.674192315175596</v>
      </c>
      <c r="J28" s="16">
        <v>32.336960624697767</v>
      </c>
      <c r="K28" s="16">
        <v>13.375642169273599</v>
      </c>
      <c r="L28" s="16">
        <f t="shared" si="4"/>
        <v>7.6132048908530265</v>
      </c>
    </row>
    <row r="29" spans="1:12" x14ac:dyDescent="0.2">
      <c r="A29" s="100">
        <v>1985</v>
      </c>
      <c r="B29" s="119">
        <v>19754.452202447268</v>
      </c>
      <c r="C29" s="120">
        <f t="shared" si="0"/>
        <v>52.868895212563686</v>
      </c>
      <c r="D29" s="121">
        <v>264792.1140690099</v>
      </c>
      <c r="E29" s="101">
        <f t="shared" si="1"/>
        <v>65.357432116739346</v>
      </c>
      <c r="F29" s="102">
        <f t="shared" si="2"/>
        <v>7.460362734707001</v>
      </c>
      <c r="G29" s="17">
        <v>6533.3209999999999</v>
      </c>
      <c r="H29" s="103">
        <f t="shared" si="3"/>
        <v>251.97052926129592</v>
      </c>
      <c r="I29" s="18">
        <v>46.55190128725485</v>
      </c>
      <c r="J29" s="19">
        <v>32.383817182977623</v>
      </c>
      <c r="K29" s="19">
        <v>13.04711819725634</v>
      </c>
      <c r="L29" s="19">
        <f t="shared" si="4"/>
        <v>8.0171633325111884</v>
      </c>
    </row>
    <row r="30" spans="1:12" x14ac:dyDescent="0.2">
      <c r="A30" s="95">
        <v>1986</v>
      </c>
      <c r="B30" s="117">
        <v>21182.113909790449</v>
      </c>
      <c r="C30" s="118">
        <f t="shared" si="0"/>
        <v>56.689750199125442</v>
      </c>
      <c r="D30" s="116">
        <v>277898.34051274986</v>
      </c>
      <c r="E30" s="96">
        <f t="shared" si="1"/>
        <v>68.592382327077203</v>
      </c>
      <c r="F30" s="99">
        <f t="shared" si="2"/>
        <v>7.6222527528258572</v>
      </c>
      <c r="G30" s="14">
        <v>6572.9430000000002</v>
      </c>
      <c r="H30" s="98">
        <f t="shared" si="3"/>
        <v>268.55187381804529</v>
      </c>
      <c r="I30" s="15">
        <v>46.565202671243178</v>
      </c>
      <c r="J30" s="16">
        <v>32.175140925623026</v>
      </c>
      <c r="K30" s="16">
        <v>13.176296997957589</v>
      </c>
      <c r="L30" s="16">
        <f t="shared" si="4"/>
        <v>8.0833594051761963</v>
      </c>
    </row>
    <row r="31" spans="1:12" x14ac:dyDescent="0.2">
      <c r="A31" s="95">
        <v>1987</v>
      </c>
      <c r="B31" s="117">
        <v>22503.010307887223</v>
      </c>
      <c r="C31" s="118">
        <f t="shared" si="0"/>
        <v>60.224868892468898</v>
      </c>
      <c r="D31" s="116">
        <v>288496.65450544783</v>
      </c>
      <c r="E31" s="96">
        <f t="shared" si="1"/>
        <v>71.208315923759471</v>
      </c>
      <c r="F31" s="99">
        <f t="shared" si="2"/>
        <v>7.8000940241275094</v>
      </c>
      <c r="G31" s="14">
        <v>6619.0119999999997</v>
      </c>
      <c r="H31" s="98">
        <f t="shared" si="3"/>
        <v>283.31280544446844</v>
      </c>
      <c r="I31" s="15">
        <v>47.233196339227788</v>
      </c>
      <c r="J31" s="16">
        <v>32.467623686716848</v>
      </c>
      <c r="K31" s="16">
        <v>12.217951528507783</v>
      </c>
      <c r="L31" s="16">
        <f t="shared" si="4"/>
        <v>8.0812284455475805</v>
      </c>
    </row>
    <row r="32" spans="1:12" x14ac:dyDescent="0.2">
      <c r="A32" s="95">
        <v>1988</v>
      </c>
      <c r="B32" s="117">
        <v>24017.532491012989</v>
      </c>
      <c r="C32" s="118">
        <f t="shared" si="0"/>
        <v>64.278188811249521</v>
      </c>
      <c r="D32" s="116">
        <v>306265.99273907486</v>
      </c>
      <c r="E32" s="96">
        <f t="shared" si="1"/>
        <v>75.59424078956188</v>
      </c>
      <c r="F32" s="99">
        <f t="shared" si="2"/>
        <v>7.8420500677249105</v>
      </c>
      <c r="G32" s="14">
        <v>6671.5360000000001</v>
      </c>
      <c r="H32" s="98">
        <f t="shared" si="3"/>
        <v>300.0000361112867</v>
      </c>
      <c r="I32" s="15">
        <v>47.816040297552036</v>
      </c>
      <c r="J32" s="16">
        <v>31.831890813974177</v>
      </c>
      <c r="K32" s="16">
        <v>12.260106369260319</v>
      </c>
      <c r="L32" s="16">
        <f t="shared" si="4"/>
        <v>8.0919625192134674</v>
      </c>
    </row>
    <row r="33" spans="1:12" x14ac:dyDescent="0.2">
      <c r="A33" s="95">
        <v>1989</v>
      </c>
      <c r="B33" s="117">
        <v>25957.558952089108</v>
      </c>
      <c r="C33" s="118">
        <f t="shared" si="0"/>
        <v>69.47028700911946</v>
      </c>
      <c r="D33" s="116">
        <v>330580.55175864697</v>
      </c>
      <c r="E33" s="96">
        <f t="shared" si="1"/>
        <v>81.595692706502192</v>
      </c>
      <c r="F33" s="99">
        <f t="shared" si="2"/>
        <v>7.8521131427720601</v>
      </c>
      <c r="G33" s="14">
        <v>6723.0420000000004</v>
      </c>
      <c r="H33" s="98">
        <f t="shared" si="3"/>
        <v>321.74868350875875</v>
      </c>
      <c r="I33" s="15">
        <v>48.307773853274561</v>
      </c>
      <c r="J33" s="16">
        <v>31.610382386891846</v>
      </c>
      <c r="K33" s="16">
        <v>11.788373856775817</v>
      </c>
      <c r="L33" s="16">
        <f t="shared" si="4"/>
        <v>8.293469903057769</v>
      </c>
    </row>
    <row r="34" spans="1:12" x14ac:dyDescent="0.2">
      <c r="A34" s="100">
        <v>1990</v>
      </c>
      <c r="B34" s="119">
        <v>27912.301374355295</v>
      </c>
      <c r="C34" s="120">
        <f t="shared" si="0"/>
        <v>74.701769574732737</v>
      </c>
      <c r="D34" s="121">
        <v>358506.05544628092</v>
      </c>
      <c r="E34" s="101">
        <f t="shared" si="1"/>
        <v>88.488417657950805</v>
      </c>
      <c r="F34" s="102">
        <f t="shared" si="2"/>
        <v>7.7857266147454833</v>
      </c>
      <c r="G34" s="17">
        <v>6796.2790000000005</v>
      </c>
      <c r="H34" s="103">
        <f t="shared" si="3"/>
        <v>342.24979794525916</v>
      </c>
      <c r="I34" s="18">
        <v>48.191113003187795</v>
      </c>
      <c r="J34" s="19">
        <v>30.84977516389025</v>
      </c>
      <c r="K34" s="19">
        <v>12.159991936427019</v>
      </c>
      <c r="L34" s="19">
        <f t="shared" si="4"/>
        <v>8.7991198964949433</v>
      </c>
    </row>
    <row r="35" spans="1:12" x14ac:dyDescent="0.2">
      <c r="A35" s="95">
        <v>1991</v>
      </c>
      <c r="B35" s="117">
        <v>31444.591987274853</v>
      </c>
      <c r="C35" s="118">
        <f t="shared" si="0"/>
        <v>84.155248737856851</v>
      </c>
      <c r="D35" s="116">
        <v>374437.17108853895</v>
      </c>
      <c r="E35" s="96">
        <f t="shared" si="1"/>
        <v>92.420622409567542</v>
      </c>
      <c r="F35" s="99">
        <f t="shared" si="2"/>
        <v>8.3978286386101075</v>
      </c>
      <c r="G35" s="14">
        <v>6880.0879999999997</v>
      </c>
      <c r="H35" s="98">
        <f t="shared" si="3"/>
        <v>380.86470196402104</v>
      </c>
      <c r="I35" s="15">
        <v>50.034042752206481</v>
      </c>
      <c r="J35" s="16">
        <v>30.057972533755414</v>
      </c>
      <c r="K35" s="16">
        <v>11.681774467133483</v>
      </c>
      <c r="L35" s="16">
        <f t="shared" si="4"/>
        <v>8.2262102469046283</v>
      </c>
    </row>
    <row r="36" spans="1:12" x14ac:dyDescent="0.2">
      <c r="A36" s="95">
        <v>1992</v>
      </c>
      <c r="B36" s="117">
        <v>33512.98185880301</v>
      </c>
      <c r="C36" s="118">
        <f t="shared" ref="C36:C61" si="5">100*B36/B$39</f>
        <v>89.690886287097683</v>
      </c>
      <c r="D36" s="116">
        <v>382225.36258339591</v>
      </c>
      <c r="E36" s="96">
        <f t="shared" ref="E36:E61" si="6">100*D36/D$39</f>
        <v>94.342946262477383</v>
      </c>
      <c r="F36" s="99">
        <f t="shared" ref="F36:F61" si="7">100*B36/D36</f>
        <v>8.767859262999842</v>
      </c>
      <c r="G36" s="14">
        <v>6943.0949999999993</v>
      </c>
      <c r="H36" s="98">
        <f t="shared" ref="H36:H61" si="8">1000*B36/(12*G36)</f>
        <v>402.23394440571315</v>
      </c>
      <c r="I36" s="15">
        <v>50.196833521248585</v>
      </c>
      <c r="J36" s="16">
        <v>30.439039794631892</v>
      </c>
      <c r="K36" s="16">
        <v>11.105709946370808</v>
      </c>
      <c r="L36" s="16">
        <f t="shared" ref="L36:L61" si="9">100-SUM(I36:K36)</f>
        <v>8.2584167377487177</v>
      </c>
    </row>
    <row r="37" spans="1:12" x14ac:dyDescent="0.2">
      <c r="A37" s="95">
        <v>1993</v>
      </c>
      <c r="B37" s="117">
        <v>34636.161103862134</v>
      </c>
      <c r="C37" s="118">
        <f t="shared" si="5"/>
        <v>92.696854015456182</v>
      </c>
      <c r="D37" s="116">
        <v>390608.00475752191</v>
      </c>
      <c r="E37" s="96">
        <f t="shared" si="6"/>
        <v>96.411995670465302</v>
      </c>
      <c r="F37" s="99">
        <f t="shared" si="7"/>
        <v>8.8672430370092528</v>
      </c>
      <c r="G37" s="14">
        <v>6988.8579999999993</v>
      </c>
      <c r="H37" s="98">
        <f t="shared" si="8"/>
        <v>412.99261748560042</v>
      </c>
      <c r="I37" s="15">
        <v>50.203698528695675</v>
      </c>
      <c r="J37" s="16">
        <v>30.099614479884686</v>
      </c>
      <c r="K37" s="16">
        <v>11.374848519825608</v>
      </c>
      <c r="L37" s="16">
        <f t="shared" si="9"/>
        <v>8.3218384715940346</v>
      </c>
    </row>
    <row r="38" spans="1:12" x14ac:dyDescent="0.2">
      <c r="A38" s="95">
        <v>1994</v>
      </c>
      <c r="B38" s="117">
        <v>35998.772813362673</v>
      </c>
      <c r="C38" s="118">
        <f t="shared" si="5"/>
        <v>96.343615512394678</v>
      </c>
      <c r="D38" s="116">
        <v>400252.83369709988</v>
      </c>
      <c r="E38" s="96">
        <f t="shared" si="6"/>
        <v>98.79258489198476</v>
      </c>
      <c r="F38" s="99">
        <f t="shared" si="7"/>
        <v>8.9940082324577713</v>
      </c>
      <c r="G38" s="14">
        <v>7036.8519999999999</v>
      </c>
      <c r="H38" s="98">
        <f t="shared" si="8"/>
        <v>426.31246677447376</v>
      </c>
      <c r="I38" s="15">
        <v>49.775023931559787</v>
      </c>
      <c r="J38" s="16">
        <v>31.068518597446396</v>
      </c>
      <c r="K38" s="16">
        <v>11.227644832149791</v>
      </c>
      <c r="L38" s="16">
        <f t="shared" si="9"/>
        <v>7.9288126388440219</v>
      </c>
    </row>
    <row r="39" spans="1:12" x14ac:dyDescent="0.2">
      <c r="A39" s="100">
        <v>1995</v>
      </c>
      <c r="B39" s="119">
        <v>37364.980151415853</v>
      </c>
      <c r="C39" s="120">
        <f t="shared" si="5"/>
        <v>100</v>
      </c>
      <c r="D39" s="121">
        <v>405144.6109388856</v>
      </c>
      <c r="E39" s="101">
        <f t="shared" si="6"/>
        <v>100</v>
      </c>
      <c r="F39" s="102">
        <f t="shared" si="7"/>
        <v>9.2226279561823432</v>
      </c>
      <c r="G39" s="17">
        <v>7080.9480000000003</v>
      </c>
      <c r="H39" s="103">
        <f t="shared" si="8"/>
        <v>439.7360842010591</v>
      </c>
      <c r="I39" s="18">
        <v>48.827073503044161</v>
      </c>
      <c r="J39" s="19">
        <v>31.589217244373149</v>
      </c>
      <c r="K39" s="19">
        <v>11.491387060836209</v>
      </c>
      <c r="L39" s="19">
        <f t="shared" si="9"/>
        <v>8.09232219174649</v>
      </c>
    </row>
    <row r="40" spans="1:12" x14ac:dyDescent="0.2">
      <c r="A40" s="95">
        <v>1996</v>
      </c>
      <c r="B40" s="117">
        <v>39142.323863614198</v>
      </c>
      <c r="C40" s="118">
        <f t="shared" si="5"/>
        <v>104.75670990589566</v>
      </c>
      <c r="D40" s="116">
        <v>407993.32681656111</v>
      </c>
      <c r="E40" s="96">
        <f t="shared" si="6"/>
        <v>100.7031355720304</v>
      </c>
      <c r="F40" s="99">
        <f t="shared" si="7"/>
        <v>9.5938637450345041</v>
      </c>
      <c r="G40" s="14">
        <v>7105.4459999999999</v>
      </c>
      <c r="H40" s="98">
        <f t="shared" si="8"/>
        <v>459.06482463843219</v>
      </c>
      <c r="I40" s="15">
        <v>48.984419864924739</v>
      </c>
      <c r="J40" s="16">
        <v>31.332564954878446</v>
      </c>
      <c r="K40" s="16">
        <v>11.399550927429566</v>
      </c>
      <c r="L40" s="16">
        <f t="shared" si="9"/>
        <v>8.2834642527672599</v>
      </c>
    </row>
    <row r="41" spans="1:12" x14ac:dyDescent="0.2">
      <c r="A41" s="95">
        <v>1997</v>
      </c>
      <c r="B41" s="117">
        <v>39964.715919021299</v>
      </c>
      <c r="C41" s="118">
        <f t="shared" si="5"/>
        <v>106.95768004444379</v>
      </c>
      <c r="D41" s="116">
        <v>415825.22112234437</v>
      </c>
      <c r="E41" s="96">
        <f t="shared" si="6"/>
        <v>102.63624639081523</v>
      </c>
      <c r="F41" s="99">
        <f t="shared" si="7"/>
        <v>9.6109408205575999</v>
      </c>
      <c r="G41" s="14">
        <v>7113.3730000000005</v>
      </c>
      <c r="H41" s="98">
        <f t="shared" si="8"/>
        <v>468.18759444384187</v>
      </c>
      <c r="I41" s="15">
        <v>48.856339672078327</v>
      </c>
      <c r="J41" s="16">
        <v>31.390686281286996</v>
      </c>
      <c r="K41" s="16">
        <v>11.63155429475564</v>
      </c>
      <c r="L41" s="16">
        <f t="shared" si="9"/>
        <v>8.1214197518790314</v>
      </c>
    </row>
    <row r="42" spans="1:12" x14ac:dyDescent="0.2">
      <c r="A42" s="95">
        <v>1998</v>
      </c>
      <c r="B42" s="117">
        <v>41583.403292636845</v>
      </c>
      <c r="C42" s="118">
        <f t="shared" si="5"/>
        <v>111.28977755140369</v>
      </c>
      <c r="D42" s="116">
        <v>427756.4614489901</v>
      </c>
      <c r="E42" s="96">
        <f t="shared" si="6"/>
        <v>105.58118012669689</v>
      </c>
      <c r="F42" s="99">
        <f t="shared" si="7"/>
        <v>9.721279989968231</v>
      </c>
      <c r="G42" s="14">
        <v>7131.8879999999999</v>
      </c>
      <c r="H42" s="98">
        <f t="shared" si="8"/>
        <v>485.88587029405642</v>
      </c>
      <c r="I42" s="15">
        <v>48.699817152911521</v>
      </c>
      <c r="J42" s="16">
        <v>31.71928896083655</v>
      </c>
      <c r="K42" s="16">
        <v>11.49360100589605</v>
      </c>
      <c r="L42" s="16">
        <f t="shared" si="9"/>
        <v>8.087292880355875</v>
      </c>
    </row>
    <row r="43" spans="1:12" x14ac:dyDescent="0.2">
      <c r="A43" s="95">
        <v>1999</v>
      </c>
      <c r="B43" s="117">
        <v>42900.316889777263</v>
      </c>
      <c r="C43" s="118">
        <f t="shared" si="5"/>
        <v>114.81423706350253</v>
      </c>
      <c r="D43" s="116">
        <v>435506.54604598321</v>
      </c>
      <c r="E43" s="96">
        <f t="shared" si="6"/>
        <v>107.49409822747897</v>
      </c>
      <c r="F43" s="99">
        <f t="shared" si="7"/>
        <v>9.8506709667798233</v>
      </c>
      <c r="G43" s="14">
        <v>7166.7379999999994</v>
      </c>
      <c r="H43" s="98">
        <f t="shared" si="8"/>
        <v>498.83592890955953</v>
      </c>
      <c r="I43" s="15">
        <v>48.74695322762998</v>
      </c>
      <c r="J43" s="16">
        <v>31.746222476719648</v>
      </c>
      <c r="K43" s="16">
        <v>11.506229447009778</v>
      </c>
      <c r="L43" s="16">
        <f t="shared" si="9"/>
        <v>8.0005948486406027</v>
      </c>
    </row>
    <row r="44" spans="1:12" x14ac:dyDescent="0.2">
      <c r="A44" s="100">
        <v>2000</v>
      </c>
      <c r="B44" s="119">
        <v>44708.4686047742</v>
      </c>
      <c r="C44" s="120">
        <f t="shared" si="5"/>
        <v>119.65339851272496</v>
      </c>
      <c r="D44" s="121">
        <v>459447.32826227532</v>
      </c>
      <c r="E44" s="101">
        <f t="shared" si="6"/>
        <v>113.40329251758973</v>
      </c>
      <c r="F44" s="102">
        <f t="shared" si="7"/>
        <v>9.730923623796194</v>
      </c>
      <c r="G44" s="17">
        <v>7209.0420000000004</v>
      </c>
      <c r="H44" s="103">
        <f t="shared" si="8"/>
        <v>516.81010001946402</v>
      </c>
      <c r="I44" s="18">
        <v>49.082577871309368</v>
      </c>
      <c r="J44" s="19">
        <v>31.680414748289753</v>
      </c>
      <c r="K44" s="19">
        <v>11.400567230558057</v>
      </c>
      <c r="L44" s="19">
        <f t="shared" si="9"/>
        <v>7.8364401498428293</v>
      </c>
    </row>
    <row r="45" spans="1:12" x14ac:dyDescent="0.2">
      <c r="A45" s="95">
        <v>2001</v>
      </c>
      <c r="B45" s="117">
        <v>47555.951817496825</v>
      </c>
      <c r="C45" s="118">
        <f t="shared" si="5"/>
        <v>127.27412573159044</v>
      </c>
      <c r="D45" s="116">
        <v>470218.1335616248</v>
      </c>
      <c r="E45" s="96">
        <f t="shared" si="6"/>
        <v>116.06180135826989</v>
      </c>
      <c r="F45" s="99">
        <f t="shared" si="7"/>
        <v>10.113593760684763</v>
      </c>
      <c r="G45" s="14">
        <v>7285.2139999999999</v>
      </c>
      <c r="H45" s="98">
        <f t="shared" si="8"/>
        <v>543.97797851805069</v>
      </c>
      <c r="I45" s="15">
        <v>49.807676019330415</v>
      </c>
      <c r="J45" s="16">
        <v>31.356903310083705</v>
      </c>
      <c r="K45" s="16">
        <v>11.21251262282151</v>
      </c>
      <c r="L45" s="16">
        <f t="shared" si="9"/>
        <v>7.6229080477643691</v>
      </c>
    </row>
    <row r="46" spans="1:12" x14ac:dyDescent="0.2">
      <c r="A46" s="95">
        <v>2002</v>
      </c>
      <c r="B46" s="117">
        <v>49466.371838268125</v>
      </c>
      <c r="C46" s="118">
        <f t="shared" si="5"/>
        <v>132.38698813116784</v>
      </c>
      <c r="D46" s="116">
        <v>469788.24042619864</v>
      </c>
      <c r="E46" s="96">
        <f t="shared" si="6"/>
        <v>115.95569279263208</v>
      </c>
      <c r="F46" s="99">
        <f t="shared" si="7"/>
        <v>10.529504057698746</v>
      </c>
      <c r="G46" s="14">
        <v>7342.9809999999998</v>
      </c>
      <c r="H46" s="98">
        <f t="shared" si="8"/>
        <v>561.3793162734604</v>
      </c>
      <c r="I46" s="15">
        <v>50.657634367329138</v>
      </c>
      <c r="J46" s="16">
        <v>30.7861149143041</v>
      </c>
      <c r="K46" s="16">
        <v>10.964057998711883</v>
      </c>
      <c r="L46" s="16">
        <f t="shared" si="9"/>
        <v>7.5921927196548751</v>
      </c>
    </row>
    <row r="47" spans="1:12" x14ac:dyDescent="0.2">
      <c r="A47" s="95">
        <v>2003</v>
      </c>
      <c r="B47" s="117">
        <v>51359.660455460573</v>
      </c>
      <c r="C47" s="118">
        <f t="shared" si="5"/>
        <v>137.45400170783827</v>
      </c>
      <c r="D47" s="116">
        <v>475270.38912104076</v>
      </c>
      <c r="E47" s="96">
        <f t="shared" si="6"/>
        <v>117.308826598889</v>
      </c>
      <c r="F47" s="99">
        <f t="shared" si="7"/>
        <v>10.806408653071045</v>
      </c>
      <c r="G47" s="14">
        <v>7405.0510000000004</v>
      </c>
      <c r="H47" s="98">
        <f t="shared" si="8"/>
        <v>577.98004424570661</v>
      </c>
      <c r="I47" s="15">
        <v>50.822405614126332</v>
      </c>
      <c r="J47" s="16">
        <v>30.43660489597044</v>
      </c>
      <c r="K47" s="16">
        <v>11.23717197341818</v>
      </c>
      <c r="L47" s="16">
        <f t="shared" si="9"/>
        <v>7.5038175164850429</v>
      </c>
    </row>
    <row r="48" spans="1:12" x14ac:dyDescent="0.2">
      <c r="A48" s="95">
        <v>2004</v>
      </c>
      <c r="B48" s="117">
        <v>53293.394797133398</v>
      </c>
      <c r="C48" s="118">
        <f t="shared" si="5"/>
        <v>142.62926028909979</v>
      </c>
      <c r="D48" s="116">
        <v>490142.54681951302</v>
      </c>
      <c r="E48" s="96">
        <f t="shared" si="6"/>
        <v>120.97965358187844</v>
      </c>
      <c r="F48" s="99">
        <f t="shared" si="7"/>
        <v>10.873039923375151</v>
      </c>
      <c r="G48" s="14">
        <v>7454.1120000000001</v>
      </c>
      <c r="H48" s="98">
        <f t="shared" si="8"/>
        <v>595.79413793278798</v>
      </c>
      <c r="I48" s="15">
        <v>50.382359427659793</v>
      </c>
      <c r="J48" s="16">
        <v>30.938037133704427</v>
      </c>
      <c r="K48" s="16">
        <v>11.174755985117194</v>
      </c>
      <c r="L48" s="16">
        <f t="shared" si="9"/>
        <v>7.504847453518579</v>
      </c>
    </row>
    <row r="49" spans="1:12" x14ac:dyDescent="0.2">
      <c r="A49" s="104">
        <v>2005</v>
      </c>
      <c r="B49" s="122">
        <v>54419.567098911473</v>
      </c>
      <c r="C49" s="123">
        <f t="shared" si="5"/>
        <v>145.64323834345561</v>
      </c>
      <c r="D49" s="124">
        <v>508899.98364697269</v>
      </c>
      <c r="E49" s="105">
        <f t="shared" si="6"/>
        <v>125.60946632552843</v>
      </c>
      <c r="F49" s="106">
        <f t="shared" si="7"/>
        <v>10.693568254594931</v>
      </c>
      <c r="G49" s="20">
        <v>7501.2549999999992</v>
      </c>
      <c r="H49" s="107">
        <f t="shared" si="8"/>
        <v>604.56069349852646</v>
      </c>
      <c r="I49" s="21">
        <v>49.989874290318937</v>
      </c>
      <c r="J49" s="22">
        <v>31.538867920306853</v>
      </c>
      <c r="K49" s="22">
        <v>11.050860110214789</v>
      </c>
      <c r="L49" s="22">
        <f t="shared" si="9"/>
        <v>7.4203976791594215</v>
      </c>
    </row>
    <row r="50" spans="1:12" x14ac:dyDescent="0.2">
      <c r="A50" s="95">
        <v>2006</v>
      </c>
      <c r="B50" s="117">
        <v>55200.992545784</v>
      </c>
      <c r="C50" s="118">
        <f t="shared" si="5"/>
        <v>147.73456943397386</v>
      </c>
      <c r="D50" s="116">
        <v>540288.99097970629</v>
      </c>
      <c r="E50" s="96">
        <f t="shared" si="6"/>
        <v>133.35707211497541</v>
      </c>
      <c r="F50" s="99">
        <f t="shared" si="7"/>
        <v>10.216938243677337</v>
      </c>
      <c r="G50" s="14">
        <v>7557.6090000000004</v>
      </c>
      <c r="H50" s="98">
        <f t="shared" si="8"/>
        <v>608.66905289075771</v>
      </c>
      <c r="I50" s="15">
        <v>49.890585868874588</v>
      </c>
      <c r="J50" s="16">
        <v>31.772122343070272</v>
      </c>
      <c r="K50" s="16">
        <v>10.753317536604541</v>
      </c>
      <c r="L50" s="16">
        <f t="shared" si="9"/>
        <v>7.5839742514505986</v>
      </c>
    </row>
    <row r="51" spans="1:12" x14ac:dyDescent="0.2">
      <c r="A51" s="95">
        <v>2007</v>
      </c>
      <c r="B51" s="117">
        <v>57714.592326573336</v>
      </c>
      <c r="C51" s="118">
        <f t="shared" si="5"/>
        <v>154.4617234980289</v>
      </c>
      <c r="D51" s="116">
        <v>576087.60643618368</v>
      </c>
      <c r="E51" s="96">
        <f t="shared" si="6"/>
        <v>142.19308140398397</v>
      </c>
      <c r="F51" s="99">
        <f t="shared" si="7"/>
        <v>10.01837076197658</v>
      </c>
      <c r="G51" s="14">
        <v>7618.5989999999993</v>
      </c>
      <c r="H51" s="98">
        <f t="shared" si="8"/>
        <v>631.29052474710613</v>
      </c>
      <c r="I51" s="15">
        <v>50.06153164177659</v>
      </c>
      <c r="J51" s="16">
        <v>31.642651264409057</v>
      </c>
      <c r="K51" s="16">
        <v>10.555377065808505</v>
      </c>
      <c r="L51" s="16">
        <f t="shared" si="9"/>
        <v>7.7404400280058496</v>
      </c>
    </row>
    <row r="52" spans="1:12" x14ac:dyDescent="0.2">
      <c r="A52" s="95">
        <v>2008</v>
      </c>
      <c r="B52" s="117">
        <v>60960.105657437605</v>
      </c>
      <c r="C52" s="118">
        <f t="shared" si="5"/>
        <v>163.14769982589613</v>
      </c>
      <c r="D52" s="116">
        <v>600431.09294102294</v>
      </c>
      <c r="E52" s="96">
        <f t="shared" si="6"/>
        <v>148.20167336042772</v>
      </c>
      <c r="F52" s="99">
        <f t="shared" si="7"/>
        <v>10.152722997545595</v>
      </c>
      <c r="G52" s="14">
        <v>7711.0560000000005</v>
      </c>
      <c r="H52" s="98">
        <f t="shared" si="8"/>
        <v>658.79547558550564</v>
      </c>
      <c r="I52" s="15">
        <v>50.328797961941824</v>
      </c>
      <c r="J52" s="16">
        <v>31.501930621104663</v>
      </c>
      <c r="K52" s="16">
        <v>10.35227817520866</v>
      </c>
      <c r="L52" s="16">
        <f t="shared" si="9"/>
        <v>7.8169932417448535</v>
      </c>
    </row>
    <row r="53" spans="1:12" x14ac:dyDescent="0.2">
      <c r="A53" s="95">
        <v>2009</v>
      </c>
      <c r="B53" s="117">
        <v>63692.581221432156</v>
      </c>
      <c r="C53" s="118">
        <f t="shared" si="5"/>
        <v>170.46063175553081</v>
      </c>
      <c r="D53" s="116">
        <v>589213.22309723089</v>
      </c>
      <c r="E53" s="96">
        <f t="shared" si="6"/>
        <v>145.43281761339071</v>
      </c>
      <c r="F53" s="99">
        <f t="shared" si="7"/>
        <v>10.809767792825268</v>
      </c>
      <c r="G53" s="14">
        <v>7801.2780000000002</v>
      </c>
      <c r="H53" s="98">
        <f t="shared" si="8"/>
        <v>680.36481994181111</v>
      </c>
      <c r="I53" s="15">
        <v>50.560211944212639</v>
      </c>
      <c r="J53" s="16">
        <v>31.165015765175877</v>
      </c>
      <c r="K53" s="16">
        <v>10.412902733818976</v>
      </c>
      <c r="L53" s="16">
        <f t="shared" si="9"/>
        <v>7.8618695567924988</v>
      </c>
    </row>
    <row r="54" spans="1:12" x14ac:dyDescent="0.2">
      <c r="A54" s="104">
        <v>2010</v>
      </c>
      <c r="B54" s="122">
        <v>65158.185430686215</v>
      </c>
      <c r="C54" s="123">
        <f t="shared" si="5"/>
        <v>174.38303236517899</v>
      </c>
      <c r="D54" s="124">
        <v>608830.5635265786</v>
      </c>
      <c r="E54" s="105">
        <f t="shared" si="6"/>
        <v>150.27487644860176</v>
      </c>
      <c r="F54" s="106">
        <f t="shared" si="7"/>
        <v>10.702187001464772</v>
      </c>
      <c r="G54" s="20">
        <v>7877.5709999999999</v>
      </c>
      <c r="H54" s="107">
        <f t="shared" si="8"/>
        <v>689.27957436251836</v>
      </c>
      <c r="I54" s="21">
        <v>50.994530173262589</v>
      </c>
      <c r="J54" s="22">
        <v>31.271925419176785</v>
      </c>
      <c r="K54" s="22">
        <v>10.177869986867472</v>
      </c>
      <c r="L54" s="22">
        <f t="shared" si="9"/>
        <v>7.5556744206931512</v>
      </c>
    </row>
    <row r="55" spans="1:12" x14ac:dyDescent="0.2">
      <c r="A55" s="95">
        <v>2011</v>
      </c>
      <c r="B55" s="117">
        <v>66894.401939468589</v>
      </c>
      <c r="C55" s="118">
        <f t="shared" si="5"/>
        <v>179.0296734225183</v>
      </c>
      <c r="D55" s="116">
        <v>621256.1212003507</v>
      </c>
      <c r="E55" s="96">
        <f t="shared" si="6"/>
        <v>153.3418202850203</v>
      </c>
      <c r="F55" s="99">
        <f t="shared" si="7"/>
        <v>10.76760448013286</v>
      </c>
      <c r="G55" s="14">
        <v>7912.3979999999992</v>
      </c>
      <c r="H55" s="98">
        <f t="shared" si="8"/>
        <v>704.53148273831994</v>
      </c>
      <c r="I55" s="15">
        <v>51.321328243505505</v>
      </c>
      <c r="J55" s="16">
        <v>31.337847226818479</v>
      </c>
      <c r="K55" s="16">
        <v>9.8109000105146968</v>
      </c>
      <c r="L55" s="16">
        <f t="shared" si="9"/>
        <v>7.5299245191613124</v>
      </c>
    </row>
    <row r="56" spans="1:12" x14ac:dyDescent="0.2">
      <c r="A56" s="95">
        <v>2012</v>
      </c>
      <c r="B56" s="117">
        <v>69260.60038013116</v>
      </c>
      <c r="C56" s="118">
        <f t="shared" si="5"/>
        <v>185.36233687121788</v>
      </c>
      <c r="D56" s="116">
        <v>626414.12944696157</v>
      </c>
      <c r="E56" s="96">
        <f t="shared" si="6"/>
        <v>154.61494798000746</v>
      </c>
      <c r="F56" s="99">
        <f t="shared" si="7"/>
        <v>11.056679139929178</v>
      </c>
      <c r="G56" s="14">
        <v>7996.8609999999999</v>
      </c>
      <c r="H56" s="98">
        <f t="shared" si="8"/>
        <v>721.7477830794187</v>
      </c>
      <c r="I56" s="15">
        <v>52.025350636787323</v>
      </c>
      <c r="J56" s="16">
        <v>31.335806252661683</v>
      </c>
      <c r="K56" s="16">
        <v>9.5041907022353964</v>
      </c>
      <c r="L56" s="16">
        <f t="shared" si="9"/>
        <v>7.1346524083156027</v>
      </c>
    </row>
    <row r="57" spans="1:12" x14ac:dyDescent="0.2">
      <c r="A57" s="95">
        <v>2013</v>
      </c>
      <c r="B57" s="117">
        <v>72179.715425999777</v>
      </c>
      <c r="C57" s="118">
        <f t="shared" si="5"/>
        <v>193.17477256378177</v>
      </c>
      <c r="D57" s="116">
        <v>638176.96096822096</v>
      </c>
      <c r="E57" s="96">
        <f t="shared" si="6"/>
        <v>157.51831413709397</v>
      </c>
      <c r="F57" s="99">
        <f t="shared" si="7"/>
        <v>11.310297901774941</v>
      </c>
      <c r="G57" s="14">
        <v>8089.3455000000004</v>
      </c>
      <c r="H57" s="98">
        <f t="shared" si="8"/>
        <v>743.56773183936582</v>
      </c>
      <c r="I57" s="15">
        <v>51.782037717201547</v>
      </c>
      <c r="J57" s="16">
        <v>32.111613089538864</v>
      </c>
      <c r="K57" s="16">
        <v>9.1809000349699552</v>
      </c>
      <c r="L57" s="16">
        <f t="shared" si="9"/>
        <v>6.9254491582896378</v>
      </c>
    </row>
    <row r="58" spans="1:12" x14ac:dyDescent="0.2">
      <c r="A58" s="95">
        <v>2014</v>
      </c>
      <c r="B58" s="117">
        <v>74694.64314664666</v>
      </c>
      <c r="C58" s="118">
        <f t="shared" si="5"/>
        <v>199.90548059696022</v>
      </c>
      <c r="D58" s="116">
        <v>649718.34497118311</v>
      </c>
      <c r="E58" s="96">
        <f t="shared" si="6"/>
        <v>160.36702141132278</v>
      </c>
      <c r="F58" s="99">
        <f t="shared" si="7"/>
        <v>11.496465156753359</v>
      </c>
      <c r="G58" s="14">
        <v>8188.6484999999993</v>
      </c>
      <c r="H58" s="98">
        <f t="shared" si="8"/>
        <v>760.14419174957743</v>
      </c>
      <c r="I58" s="15">
        <v>51.54512530273982</v>
      </c>
      <c r="J58" s="16">
        <v>32.678499200359134</v>
      </c>
      <c r="K58" s="16">
        <v>8.9345165225876286</v>
      </c>
      <c r="L58" s="16">
        <f t="shared" si="9"/>
        <v>6.8418589743134106</v>
      </c>
    </row>
    <row r="59" spans="1:12" x14ac:dyDescent="0.2">
      <c r="A59" s="104">
        <v>2015</v>
      </c>
      <c r="B59" s="122">
        <v>77730.89654519649</v>
      </c>
      <c r="C59" s="123">
        <f t="shared" si="5"/>
        <v>208.03141398765354</v>
      </c>
      <c r="D59" s="124">
        <v>654257.90371725755</v>
      </c>
      <c r="E59" s="105">
        <f t="shared" si="6"/>
        <v>161.48750003142698</v>
      </c>
      <c r="F59" s="106">
        <f t="shared" si="7"/>
        <v>11.880773025982194</v>
      </c>
      <c r="G59" s="20">
        <v>8282.3960000000006</v>
      </c>
      <c r="H59" s="107">
        <f t="shared" si="8"/>
        <v>782.08947170597821</v>
      </c>
      <c r="I59" s="21">
        <v>51.190308499503537</v>
      </c>
      <c r="J59" s="22">
        <v>33.143567003840992</v>
      </c>
      <c r="K59" s="22">
        <v>8.9013016196946264</v>
      </c>
      <c r="L59" s="22">
        <f t="shared" si="9"/>
        <v>6.7648228769608494</v>
      </c>
    </row>
    <row r="60" spans="1:12" x14ac:dyDescent="0.2">
      <c r="A60" s="95">
        <v>2016</v>
      </c>
      <c r="B60" s="117">
        <v>80461.621240757377</v>
      </c>
      <c r="C60" s="118">
        <f t="shared" si="5"/>
        <v>215.33966006324368</v>
      </c>
      <c r="D60" s="116">
        <v>660392.66518397233</v>
      </c>
      <c r="E60" s="96">
        <f t="shared" si="6"/>
        <v>163.00171527731115</v>
      </c>
      <c r="F60" s="99">
        <f t="shared" si="7"/>
        <v>12.183905952126583</v>
      </c>
      <c r="G60" s="14">
        <v>8373.3379999999997</v>
      </c>
      <c r="H60" s="98">
        <f t="shared" si="8"/>
        <v>800.77205809635871</v>
      </c>
      <c r="I60" s="15">
        <v>51.273188120442335</v>
      </c>
      <c r="J60" s="16">
        <v>33.00617099156473</v>
      </c>
      <c r="K60" s="16">
        <v>8.8471953273288406</v>
      </c>
      <c r="L60" s="16">
        <f t="shared" si="9"/>
        <v>6.873445560664095</v>
      </c>
    </row>
    <row r="61" spans="1:12" x14ac:dyDescent="0.2">
      <c r="A61" s="108" t="s">
        <v>1</v>
      </c>
      <c r="B61" s="125">
        <v>82543.607432285033</v>
      </c>
      <c r="C61" s="126">
        <f t="shared" si="5"/>
        <v>220.91168548140456</v>
      </c>
      <c r="D61" s="111">
        <v>668571.59428907745</v>
      </c>
      <c r="E61" s="109">
        <f t="shared" si="6"/>
        <v>165.0204831158247</v>
      </c>
      <c r="F61" s="110">
        <f t="shared" si="7"/>
        <v>12.346263008684568</v>
      </c>
      <c r="G61" s="94">
        <v>8451.84</v>
      </c>
      <c r="H61" s="111">
        <f t="shared" si="8"/>
        <v>813.86230130840374</v>
      </c>
      <c r="I61" s="112">
        <v>51.08114657860839</v>
      </c>
      <c r="J61" s="113">
        <v>33.455608739509074</v>
      </c>
      <c r="K61" s="113">
        <v>8.618166576657174</v>
      </c>
      <c r="L61" s="113">
        <f t="shared" si="9"/>
        <v>6.8450781052253689</v>
      </c>
    </row>
    <row r="62" spans="1:12" x14ac:dyDescent="0.2">
      <c r="A62" s="23"/>
      <c r="B62" s="24"/>
      <c r="C62" s="25"/>
      <c r="D62" s="25"/>
      <c r="E62" s="25"/>
      <c r="F62" s="26"/>
      <c r="G62" s="26"/>
      <c r="H62" s="26"/>
      <c r="I62" s="25"/>
      <c r="J62" s="25"/>
      <c r="K62" s="25"/>
      <c r="L62" s="25"/>
    </row>
    <row r="63" spans="1:12" x14ac:dyDescent="0.2">
      <c r="A63" s="27" t="s">
        <v>15</v>
      </c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</row>
    <row r="64" spans="1:12" x14ac:dyDescent="0.2">
      <c r="A64" s="127" t="s">
        <v>16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1:12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1:12" x14ac:dyDescent="0.2">
      <c r="A66" s="28"/>
      <c r="B66" s="28"/>
      <c r="C66" s="28"/>
      <c r="D66" s="28"/>
      <c r="E66" s="28"/>
      <c r="F66" s="28"/>
      <c r="G66" s="29"/>
      <c r="H66" s="28"/>
      <c r="I66" s="28"/>
      <c r="J66" s="28"/>
      <c r="K66" s="28"/>
      <c r="L66" s="28"/>
    </row>
    <row r="67" spans="1:12" ht="15" x14ac:dyDescent="0.25">
      <c r="A67" s="30" t="s">
        <v>17</v>
      </c>
      <c r="B67" s="31"/>
      <c r="C67" s="32"/>
      <c r="D67" s="32"/>
      <c r="E67" s="32"/>
      <c r="F67" s="33"/>
      <c r="G67" s="33"/>
      <c r="H67" s="33"/>
      <c r="I67" s="32"/>
      <c r="J67" s="32"/>
      <c r="K67" s="32"/>
      <c r="L67" s="32"/>
    </row>
    <row r="68" spans="1:12" x14ac:dyDescent="0.2">
      <c r="A68" s="34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</row>
    <row r="69" spans="1:12" ht="15" x14ac:dyDescent="0.25">
      <c r="A69" s="27" t="s">
        <v>18</v>
      </c>
      <c r="B69" s="35"/>
      <c r="C69" s="36"/>
      <c r="D69" s="36"/>
      <c r="E69" s="36"/>
      <c r="F69" s="36"/>
      <c r="G69" s="37"/>
      <c r="H69" s="36"/>
      <c r="I69" s="36"/>
      <c r="J69" s="36"/>
      <c r="K69" s="36"/>
      <c r="L69" s="36"/>
    </row>
    <row r="70" spans="1:12" x14ac:dyDescent="0.2">
      <c r="A70" s="27" t="s">
        <v>19</v>
      </c>
      <c r="B70" s="38"/>
      <c r="C70" s="36"/>
      <c r="D70" s="36"/>
      <c r="E70" s="39"/>
      <c r="F70" s="39"/>
      <c r="G70" s="40"/>
      <c r="H70" s="39"/>
      <c r="I70" s="36"/>
      <c r="J70" s="36"/>
      <c r="K70" s="36"/>
      <c r="L70" s="41"/>
    </row>
    <row r="71" spans="1:12" x14ac:dyDescent="0.2">
      <c r="A71" s="27" t="s">
        <v>20</v>
      </c>
      <c r="B71" s="38"/>
      <c r="C71" s="36"/>
      <c r="D71" s="36"/>
      <c r="E71" s="39"/>
      <c r="F71" s="39"/>
      <c r="G71" s="40"/>
      <c r="H71" s="39"/>
      <c r="I71" s="36"/>
      <c r="J71" s="36"/>
      <c r="K71" s="36"/>
      <c r="L71" s="41"/>
    </row>
  </sheetData>
  <mergeCells count="7">
    <mergeCell ref="A64:L65"/>
    <mergeCell ref="B2:C2"/>
    <mergeCell ref="D2:E2"/>
    <mergeCell ref="F2:F3"/>
    <mergeCell ref="G2:G3"/>
    <mergeCell ref="H2:H3"/>
    <mergeCell ref="I2:L2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baseColWidth="10" defaultColWidth="12" defaultRowHeight="14.25" x14ac:dyDescent="0.2"/>
  <cols>
    <col min="1" max="1" width="12.140625" style="3" bestFit="1" customWidth="1"/>
    <col min="2" max="2" width="7.140625" style="3" customWidth="1"/>
    <col min="3" max="3" width="7.7109375" style="3" customWidth="1"/>
    <col min="4" max="4" width="7.140625" style="3" customWidth="1"/>
    <col min="5" max="5" width="7.5703125" style="3" customWidth="1"/>
    <col min="6" max="6" width="7.140625" style="3" customWidth="1"/>
    <col min="7" max="7" width="8.85546875" style="3" customWidth="1"/>
    <col min="8" max="8" width="7.7109375" style="3" customWidth="1"/>
    <col min="9" max="10" width="4.85546875" style="3" bestFit="1" customWidth="1"/>
    <col min="11" max="11" width="11.5703125" style="3" customWidth="1"/>
    <col min="12" max="12" width="9.5703125" style="3" customWidth="1"/>
    <col min="13" max="13" width="13.85546875" style="3" customWidth="1"/>
    <col min="14" max="16384" width="12" style="3"/>
  </cols>
  <sheetData>
    <row r="1" spans="1:13" x14ac:dyDescent="0.2">
      <c r="A1" s="42" t="s">
        <v>21</v>
      </c>
      <c r="B1" s="42"/>
      <c r="C1" s="42"/>
      <c r="D1" s="42"/>
      <c r="E1" s="42"/>
      <c r="F1" s="42"/>
      <c r="G1" s="43"/>
      <c r="H1" s="42"/>
      <c r="I1" s="42"/>
      <c r="J1" s="42"/>
      <c r="K1" s="42"/>
      <c r="L1" s="42"/>
      <c r="M1" s="44" t="s">
        <v>0</v>
      </c>
    </row>
    <row r="2" spans="1:13" ht="25.5" customHeight="1" x14ac:dyDescent="0.2">
      <c r="A2" s="45"/>
      <c r="B2" s="137" t="s">
        <v>3</v>
      </c>
      <c r="C2" s="138"/>
      <c r="D2" s="137" t="s">
        <v>4</v>
      </c>
      <c r="E2" s="138"/>
      <c r="F2" s="139" t="s">
        <v>5</v>
      </c>
      <c r="G2" s="139" t="s">
        <v>6</v>
      </c>
      <c r="H2" s="141" t="s">
        <v>7</v>
      </c>
      <c r="I2" s="142" t="s">
        <v>22</v>
      </c>
      <c r="J2" s="143"/>
      <c r="K2" s="143"/>
      <c r="L2" s="143"/>
      <c r="M2" s="144"/>
    </row>
    <row r="3" spans="1:13" ht="67.5" x14ac:dyDescent="0.2">
      <c r="A3" s="46"/>
      <c r="B3" s="47" t="s">
        <v>9</v>
      </c>
      <c r="C3" s="47" t="s">
        <v>10</v>
      </c>
      <c r="D3" s="47" t="s">
        <v>9</v>
      </c>
      <c r="E3" s="47" t="s">
        <v>10</v>
      </c>
      <c r="F3" s="140"/>
      <c r="G3" s="140"/>
      <c r="H3" s="140"/>
      <c r="I3" s="48" t="s">
        <v>23</v>
      </c>
      <c r="J3" s="49" t="s">
        <v>24</v>
      </c>
      <c r="K3" s="50" t="s">
        <v>25</v>
      </c>
      <c r="L3" s="51" t="s">
        <v>26</v>
      </c>
      <c r="M3" s="52" t="s">
        <v>27</v>
      </c>
    </row>
    <row r="4" spans="1:13" x14ac:dyDescent="0.2">
      <c r="A4" s="53">
        <v>1995</v>
      </c>
      <c r="B4" s="54">
        <v>37364.980151415853</v>
      </c>
      <c r="C4" s="55">
        <f t="shared" ref="C4:C26" si="0">100*B4/B$4</f>
        <v>100</v>
      </c>
      <c r="D4" s="11">
        <v>405144.6109388856</v>
      </c>
      <c r="E4" s="55">
        <f t="shared" ref="E4:E26" si="1">100*D4/D$4</f>
        <v>100</v>
      </c>
      <c r="F4" s="56">
        <f t="shared" ref="F4:F26" si="2">100*B4/D4</f>
        <v>9.2226279561823432</v>
      </c>
      <c r="G4" s="11">
        <v>7080.9480000000003</v>
      </c>
      <c r="H4" s="57">
        <f t="shared" ref="H4:H26" si="3">1000*B4/(12*G4)</f>
        <v>439.7360842010591</v>
      </c>
      <c r="I4" s="58">
        <v>14.136404324031371</v>
      </c>
      <c r="J4" s="58">
        <v>27.415382807685351</v>
      </c>
      <c r="K4" s="58">
        <v>7.860413321723474</v>
      </c>
      <c r="L4" s="58">
        <v>10.275017057881106</v>
      </c>
      <c r="M4" s="58">
        <f t="shared" ref="M4:M26" si="4">100-SUM(I4:L4)</f>
        <v>40.3127824886787</v>
      </c>
    </row>
    <row r="5" spans="1:13" x14ac:dyDescent="0.2">
      <c r="A5" s="59">
        <v>1996</v>
      </c>
      <c r="B5" s="54">
        <v>39142.323863614198</v>
      </c>
      <c r="C5" s="60">
        <f t="shared" si="0"/>
        <v>104.75670990589566</v>
      </c>
      <c r="D5" s="54">
        <v>407993.32681656111</v>
      </c>
      <c r="E5" s="60">
        <f t="shared" si="1"/>
        <v>100.7031355720304</v>
      </c>
      <c r="F5" s="56">
        <f t="shared" si="2"/>
        <v>9.5938637450345041</v>
      </c>
      <c r="G5" s="61">
        <v>7105.4459999999999</v>
      </c>
      <c r="H5" s="57">
        <f t="shared" si="3"/>
        <v>459.06482463843219</v>
      </c>
      <c r="I5" s="58">
        <v>14.115064462824284</v>
      </c>
      <c r="J5" s="58">
        <v>28.880817523939953</v>
      </c>
      <c r="K5" s="58">
        <v>7.8298084348653036</v>
      </c>
      <c r="L5" s="58">
        <v>10.485862939439835</v>
      </c>
      <c r="M5" s="58">
        <f t="shared" si="4"/>
        <v>38.688446638930621</v>
      </c>
    </row>
    <row r="6" spans="1:13" x14ac:dyDescent="0.2">
      <c r="A6" s="59">
        <v>1997</v>
      </c>
      <c r="B6" s="54">
        <v>39964.715919021299</v>
      </c>
      <c r="C6" s="60">
        <f t="shared" si="0"/>
        <v>106.95768004444379</v>
      </c>
      <c r="D6" s="54">
        <v>415825.22112234437</v>
      </c>
      <c r="E6" s="60">
        <f t="shared" si="1"/>
        <v>102.63624639081523</v>
      </c>
      <c r="F6" s="56">
        <f t="shared" si="2"/>
        <v>9.6109408205575999</v>
      </c>
      <c r="G6" s="61">
        <v>7113.3730000000005</v>
      </c>
      <c r="H6" s="57">
        <f t="shared" si="3"/>
        <v>468.18759444384187</v>
      </c>
      <c r="I6" s="58">
        <v>13.664936690947895</v>
      </c>
      <c r="J6" s="58">
        <v>29.71726051320147</v>
      </c>
      <c r="K6" s="58">
        <v>8.0027157511738896</v>
      </c>
      <c r="L6" s="58">
        <v>9.7069726796353066</v>
      </c>
      <c r="M6" s="58">
        <f t="shared" si="4"/>
        <v>38.908114365041442</v>
      </c>
    </row>
    <row r="7" spans="1:13" x14ac:dyDescent="0.2">
      <c r="A7" s="59">
        <v>1998</v>
      </c>
      <c r="B7" s="54">
        <v>41583.403292636845</v>
      </c>
      <c r="C7" s="60">
        <f t="shared" si="0"/>
        <v>111.28977755140369</v>
      </c>
      <c r="D7" s="54">
        <v>427756.4614489901</v>
      </c>
      <c r="E7" s="60">
        <f t="shared" si="1"/>
        <v>105.58118012669689</v>
      </c>
      <c r="F7" s="56">
        <f t="shared" si="2"/>
        <v>9.721279989968231</v>
      </c>
      <c r="G7" s="61">
        <v>7131.8879999999999</v>
      </c>
      <c r="H7" s="57">
        <f t="shared" si="3"/>
        <v>485.88587029405642</v>
      </c>
      <c r="I7" s="58">
        <v>13.235642644483157</v>
      </c>
      <c r="J7" s="58">
        <v>30.310812520069259</v>
      </c>
      <c r="K7" s="58">
        <v>8.0671112853561642</v>
      </c>
      <c r="L7" s="58"/>
      <c r="M7" s="58">
        <f t="shared" si="4"/>
        <v>48.386433550091425</v>
      </c>
    </row>
    <row r="8" spans="1:13" x14ac:dyDescent="0.2">
      <c r="A8" s="59">
        <v>1999</v>
      </c>
      <c r="B8" s="54">
        <v>42900.316889777263</v>
      </c>
      <c r="C8" s="60">
        <f t="shared" si="0"/>
        <v>114.81423706350253</v>
      </c>
      <c r="D8" s="54">
        <v>435506.54604598321</v>
      </c>
      <c r="E8" s="60">
        <f t="shared" si="1"/>
        <v>107.49409822747897</v>
      </c>
      <c r="F8" s="56">
        <f t="shared" si="2"/>
        <v>9.8506709667798233</v>
      </c>
      <c r="G8" s="61">
        <v>7166.7379999999994</v>
      </c>
      <c r="H8" s="57">
        <f t="shared" si="3"/>
        <v>498.83592890955953</v>
      </c>
      <c r="I8" s="58">
        <v>13.474562243734349</v>
      </c>
      <c r="J8" s="58">
        <v>30.544283980358955</v>
      </c>
      <c r="K8" s="58">
        <v>8.1433881634952634</v>
      </c>
      <c r="L8" s="58">
        <v>8.8414327622690116</v>
      </c>
      <c r="M8" s="58">
        <f t="shared" si="4"/>
        <v>38.996332850142423</v>
      </c>
    </row>
    <row r="9" spans="1:13" x14ac:dyDescent="0.2">
      <c r="A9" s="62">
        <v>2000</v>
      </c>
      <c r="B9" s="63">
        <v>44708.4686047742</v>
      </c>
      <c r="C9" s="64">
        <f t="shared" si="0"/>
        <v>119.65339851272496</v>
      </c>
      <c r="D9" s="63">
        <v>459447.32826227532</v>
      </c>
      <c r="E9" s="64">
        <f t="shared" si="1"/>
        <v>113.40329251758973</v>
      </c>
      <c r="F9" s="65">
        <f t="shared" si="2"/>
        <v>9.730923623796194</v>
      </c>
      <c r="G9" s="66">
        <v>7209.0420000000004</v>
      </c>
      <c r="H9" s="67">
        <f t="shared" si="3"/>
        <v>516.81010001946402</v>
      </c>
      <c r="I9" s="68">
        <v>13.333830741788455</v>
      </c>
      <c r="J9" s="68">
        <v>31.012877207634293</v>
      </c>
      <c r="K9" s="68">
        <v>8.086148224754325</v>
      </c>
      <c r="L9" s="68">
        <v>8.8891323859892957</v>
      </c>
      <c r="M9" s="68">
        <f t="shared" si="4"/>
        <v>38.678011439833625</v>
      </c>
    </row>
    <row r="10" spans="1:13" x14ac:dyDescent="0.2">
      <c r="A10" s="59">
        <v>2001</v>
      </c>
      <c r="B10" s="54">
        <v>47555.951817496825</v>
      </c>
      <c r="C10" s="60">
        <f t="shared" si="0"/>
        <v>127.27412573159044</v>
      </c>
      <c r="D10" s="54">
        <v>470218.1335616248</v>
      </c>
      <c r="E10" s="60">
        <f t="shared" si="1"/>
        <v>116.06180135826989</v>
      </c>
      <c r="F10" s="56">
        <f t="shared" si="2"/>
        <v>10.113593760684763</v>
      </c>
      <c r="G10" s="61">
        <v>7285.2139999999999</v>
      </c>
      <c r="H10" s="57">
        <f t="shared" si="3"/>
        <v>543.97797851805069</v>
      </c>
      <c r="I10" s="58">
        <v>14.800808595080561</v>
      </c>
      <c r="J10" s="58">
        <v>30.869753881828284</v>
      </c>
      <c r="K10" s="58">
        <v>8.0483748285808119</v>
      </c>
      <c r="L10" s="58">
        <v>8.6105986684254496</v>
      </c>
      <c r="M10" s="58">
        <f t="shared" si="4"/>
        <v>37.6704640260849</v>
      </c>
    </row>
    <row r="11" spans="1:13" x14ac:dyDescent="0.2">
      <c r="A11" s="59">
        <v>2002</v>
      </c>
      <c r="B11" s="54">
        <v>49466.371838268125</v>
      </c>
      <c r="C11" s="60">
        <f t="shared" si="0"/>
        <v>132.38698813116784</v>
      </c>
      <c r="D11" s="54">
        <v>469788.24042619864</v>
      </c>
      <c r="E11" s="60">
        <f t="shared" si="1"/>
        <v>115.95569279263208</v>
      </c>
      <c r="F11" s="56">
        <f t="shared" si="2"/>
        <v>10.529504057698746</v>
      </c>
      <c r="G11" s="61">
        <v>7342.9809999999998</v>
      </c>
      <c r="H11" s="57">
        <f t="shared" si="3"/>
        <v>561.3793162734604</v>
      </c>
      <c r="I11" s="58">
        <v>15.932503479433709</v>
      </c>
      <c r="J11" s="58">
        <v>31.444930440892378</v>
      </c>
      <c r="K11" s="58">
        <v>7.818236965363603</v>
      </c>
      <c r="L11" s="58">
        <v>8.1052270412758745</v>
      </c>
      <c r="M11" s="58">
        <f t="shared" si="4"/>
        <v>36.699102073034439</v>
      </c>
    </row>
    <row r="12" spans="1:13" x14ac:dyDescent="0.2">
      <c r="A12" s="59">
        <v>2003</v>
      </c>
      <c r="B12" s="54">
        <v>51359.660455460573</v>
      </c>
      <c r="C12" s="60">
        <f t="shared" si="0"/>
        <v>137.45400170783827</v>
      </c>
      <c r="D12" s="54">
        <v>475270.38912104076</v>
      </c>
      <c r="E12" s="60">
        <f t="shared" si="1"/>
        <v>117.308826598889</v>
      </c>
      <c r="F12" s="56">
        <f t="shared" si="2"/>
        <v>10.806408653071045</v>
      </c>
      <c r="G12" s="61">
        <v>7405.0510000000004</v>
      </c>
      <c r="H12" s="57">
        <f t="shared" si="3"/>
        <v>577.98004424570661</v>
      </c>
      <c r="I12" s="58">
        <v>15.923111930106797</v>
      </c>
      <c r="J12" s="58">
        <v>31.979154952131491</v>
      </c>
      <c r="K12" s="58">
        <v>7.9363962318297911</v>
      </c>
      <c r="L12" s="58">
        <v>7.9707342009401714</v>
      </c>
      <c r="M12" s="58">
        <f t="shared" si="4"/>
        <v>36.190602684991752</v>
      </c>
    </row>
    <row r="13" spans="1:13" x14ac:dyDescent="0.2">
      <c r="A13" s="59">
        <v>2004</v>
      </c>
      <c r="B13" s="54">
        <v>53293.394797133398</v>
      </c>
      <c r="C13" s="60">
        <f t="shared" si="0"/>
        <v>142.62926028909979</v>
      </c>
      <c r="D13" s="54">
        <v>490142.54681951302</v>
      </c>
      <c r="E13" s="60">
        <f t="shared" si="1"/>
        <v>120.97965358187844</v>
      </c>
      <c r="F13" s="56">
        <f t="shared" si="2"/>
        <v>10.873039923375151</v>
      </c>
      <c r="G13" s="61">
        <v>7454.1120000000001</v>
      </c>
      <c r="H13" s="57">
        <f t="shared" si="3"/>
        <v>595.79413793278798</v>
      </c>
      <c r="I13" s="58">
        <v>15.106152331391401</v>
      </c>
      <c r="J13" s="58">
        <v>32.448711773368053</v>
      </c>
      <c r="K13" s="58">
        <v>8.2620452233941304</v>
      </c>
      <c r="L13" s="58">
        <v>7.8859058205576744</v>
      </c>
      <c r="M13" s="58">
        <f t="shared" si="4"/>
        <v>36.297184851288741</v>
      </c>
    </row>
    <row r="14" spans="1:13" x14ac:dyDescent="0.2">
      <c r="A14" s="62">
        <v>2005</v>
      </c>
      <c r="B14" s="63">
        <v>54419.567098911473</v>
      </c>
      <c r="C14" s="64">
        <f t="shared" si="0"/>
        <v>145.64323834345561</v>
      </c>
      <c r="D14" s="63">
        <v>508899.98364697269</v>
      </c>
      <c r="E14" s="64">
        <f t="shared" si="1"/>
        <v>125.60946632552843</v>
      </c>
      <c r="F14" s="65">
        <f t="shared" si="2"/>
        <v>10.693568254594931</v>
      </c>
      <c r="G14" s="66">
        <v>7501.2549999999992</v>
      </c>
      <c r="H14" s="67">
        <f t="shared" si="3"/>
        <v>604.56069349852646</v>
      </c>
      <c r="I14" s="68">
        <v>15.022023963263937</v>
      </c>
      <c r="J14" s="68">
        <v>33.598938673955544</v>
      </c>
      <c r="K14" s="68">
        <v>8.6280374888774833</v>
      </c>
      <c r="L14" s="68">
        <v>8.4709040451071935</v>
      </c>
      <c r="M14" s="68">
        <f t="shared" si="4"/>
        <v>34.280095828795851</v>
      </c>
    </row>
    <row r="15" spans="1:13" x14ac:dyDescent="0.2">
      <c r="A15" s="59">
        <v>2006</v>
      </c>
      <c r="B15" s="54">
        <v>55200.992545784</v>
      </c>
      <c r="C15" s="60">
        <f t="shared" si="0"/>
        <v>147.73456943397386</v>
      </c>
      <c r="D15" s="54">
        <v>540288.99097970629</v>
      </c>
      <c r="E15" s="60">
        <f t="shared" si="1"/>
        <v>133.35707211497541</v>
      </c>
      <c r="F15" s="56">
        <f t="shared" si="2"/>
        <v>10.216938243677337</v>
      </c>
      <c r="G15" s="61">
        <v>7557.6090000000004</v>
      </c>
      <c r="H15" s="57">
        <f t="shared" si="3"/>
        <v>608.66905289075771</v>
      </c>
      <c r="I15" s="58">
        <v>14.672443201067733</v>
      </c>
      <c r="J15" s="58">
        <v>33.585838769976633</v>
      </c>
      <c r="K15" s="58">
        <v>8.2908340327896468</v>
      </c>
      <c r="L15" s="58">
        <v>8.6440306657998196</v>
      </c>
      <c r="M15" s="58">
        <f t="shared" si="4"/>
        <v>34.806853330366167</v>
      </c>
    </row>
    <row r="16" spans="1:13" x14ac:dyDescent="0.2">
      <c r="A16" s="59">
        <v>2007</v>
      </c>
      <c r="B16" s="54">
        <v>57714.592326573336</v>
      </c>
      <c r="C16" s="60">
        <f t="shared" si="0"/>
        <v>154.4617234980289</v>
      </c>
      <c r="D16" s="54">
        <v>576087.60643618368</v>
      </c>
      <c r="E16" s="60">
        <f t="shared" si="1"/>
        <v>142.19308140398397</v>
      </c>
      <c r="F16" s="56">
        <f t="shared" si="2"/>
        <v>10.01837076197658</v>
      </c>
      <c r="G16" s="61">
        <v>7618.5989999999993</v>
      </c>
      <c r="H16" s="57">
        <f t="shared" si="3"/>
        <v>631.29052474710613</v>
      </c>
      <c r="I16" s="58">
        <v>14.705309254471262</v>
      </c>
      <c r="J16" s="58">
        <v>33.609127073488438</v>
      </c>
      <c r="K16" s="58">
        <v>8.2088346393491829</v>
      </c>
      <c r="L16" s="58">
        <v>8.765223267046828</v>
      </c>
      <c r="M16" s="58">
        <f t="shared" si="4"/>
        <v>34.71150576564429</v>
      </c>
    </row>
    <row r="17" spans="1:13" x14ac:dyDescent="0.2">
      <c r="A17" s="59">
        <v>2008</v>
      </c>
      <c r="B17" s="54">
        <v>60960.105657437605</v>
      </c>
      <c r="C17" s="60">
        <f t="shared" si="0"/>
        <v>163.14769982589613</v>
      </c>
      <c r="D17" s="54">
        <v>600431.09294102294</v>
      </c>
      <c r="E17" s="60">
        <f t="shared" si="1"/>
        <v>148.20167336042772</v>
      </c>
      <c r="F17" s="56">
        <f t="shared" si="2"/>
        <v>10.152722997545595</v>
      </c>
      <c r="G17" s="61">
        <v>7711.0560000000005</v>
      </c>
      <c r="H17" s="57">
        <f t="shared" si="3"/>
        <v>658.79547558550564</v>
      </c>
      <c r="I17" s="58">
        <v>16.734623115170319</v>
      </c>
      <c r="J17" s="58">
        <v>33.48792075203923</v>
      </c>
      <c r="K17" s="58">
        <v>7.0164932073063859</v>
      </c>
      <c r="L17" s="58">
        <v>8.4789767667122735</v>
      </c>
      <c r="M17" s="58">
        <f t="shared" si="4"/>
        <v>34.281986158771787</v>
      </c>
    </row>
    <row r="18" spans="1:13" x14ac:dyDescent="0.2">
      <c r="A18" s="59">
        <v>2009</v>
      </c>
      <c r="B18" s="54">
        <v>63692.581221432156</v>
      </c>
      <c r="C18" s="60">
        <f t="shared" si="0"/>
        <v>170.46063175553081</v>
      </c>
      <c r="D18" s="54">
        <v>589213.22309723089</v>
      </c>
      <c r="E18" s="60">
        <f t="shared" si="1"/>
        <v>145.43281761339071</v>
      </c>
      <c r="F18" s="56">
        <f t="shared" si="2"/>
        <v>10.809767792825268</v>
      </c>
      <c r="G18" s="61">
        <v>7801.2780000000002</v>
      </c>
      <c r="H18" s="57">
        <f t="shared" si="3"/>
        <v>680.36481994181111</v>
      </c>
      <c r="I18" s="58">
        <v>17.411423146370815</v>
      </c>
      <c r="J18" s="58">
        <v>33.408138352659101</v>
      </c>
      <c r="K18" s="58">
        <v>6.8047681675085609</v>
      </c>
      <c r="L18" s="58">
        <v>8.3182044257022643</v>
      </c>
      <c r="M18" s="58">
        <f t="shared" si="4"/>
        <v>34.057465907759251</v>
      </c>
    </row>
    <row r="19" spans="1:13" x14ac:dyDescent="0.2">
      <c r="A19" s="62">
        <v>2010</v>
      </c>
      <c r="B19" s="63">
        <v>65158.185430686215</v>
      </c>
      <c r="C19" s="64">
        <f t="shared" si="0"/>
        <v>174.38303236517899</v>
      </c>
      <c r="D19" s="63">
        <v>608830.5635265786</v>
      </c>
      <c r="E19" s="64">
        <f t="shared" si="1"/>
        <v>150.27487644860176</v>
      </c>
      <c r="F19" s="65">
        <f t="shared" si="2"/>
        <v>10.702187001464772</v>
      </c>
      <c r="G19" s="66">
        <v>7877.5709999999999</v>
      </c>
      <c r="H19" s="67">
        <f t="shared" si="3"/>
        <v>689.27957436251836</v>
      </c>
      <c r="I19" s="68">
        <v>17.070258027474608</v>
      </c>
      <c r="J19" s="68">
        <v>33.983931102488668</v>
      </c>
      <c r="K19" s="68">
        <v>6.6825199187339734</v>
      </c>
      <c r="L19" s="68">
        <v>8.1805876156964992</v>
      </c>
      <c r="M19" s="68">
        <f t="shared" si="4"/>
        <v>34.082703335606254</v>
      </c>
    </row>
    <row r="20" spans="1:13" x14ac:dyDescent="0.2">
      <c r="A20" s="59">
        <v>2011</v>
      </c>
      <c r="B20" s="54">
        <v>66894.401939468589</v>
      </c>
      <c r="C20" s="60">
        <f t="shared" si="0"/>
        <v>179.0296734225183</v>
      </c>
      <c r="D20" s="54">
        <v>621256.1212003507</v>
      </c>
      <c r="E20" s="60">
        <f t="shared" si="1"/>
        <v>153.3418202850203</v>
      </c>
      <c r="F20" s="56">
        <f t="shared" si="2"/>
        <v>10.76760448013286</v>
      </c>
      <c r="G20" s="61">
        <v>7912.3979999999992</v>
      </c>
      <c r="H20" s="57">
        <f t="shared" si="3"/>
        <v>704.53148273831994</v>
      </c>
      <c r="I20" s="58">
        <v>17.645927987716544</v>
      </c>
      <c r="J20" s="58">
        <v>33.890289802546</v>
      </c>
      <c r="K20" s="58">
        <v>6.6717786559192271</v>
      </c>
      <c r="L20" s="58">
        <v>8.1883470622337899</v>
      </c>
      <c r="M20" s="58">
        <f t="shared" si="4"/>
        <v>33.603656491584445</v>
      </c>
    </row>
    <row r="21" spans="1:13" x14ac:dyDescent="0.2">
      <c r="A21" s="59">
        <v>2012</v>
      </c>
      <c r="B21" s="54">
        <v>69260.60038013116</v>
      </c>
      <c r="C21" s="60">
        <f t="shared" si="0"/>
        <v>185.36233687121788</v>
      </c>
      <c r="D21" s="54">
        <v>626414.12944696157</v>
      </c>
      <c r="E21" s="60">
        <f t="shared" si="1"/>
        <v>154.61494798000746</v>
      </c>
      <c r="F21" s="56">
        <f t="shared" si="2"/>
        <v>11.056679139929178</v>
      </c>
      <c r="G21" s="61">
        <v>7996.8609999999999</v>
      </c>
      <c r="H21" s="57">
        <f t="shared" si="3"/>
        <v>721.7477830794187</v>
      </c>
      <c r="I21" s="58">
        <v>18.943285093675616</v>
      </c>
      <c r="J21" s="58">
        <v>34.076787268510536</v>
      </c>
      <c r="K21" s="58">
        <v>6.4999296868428269</v>
      </c>
      <c r="L21" s="58">
        <v>6.7822183569053527</v>
      </c>
      <c r="M21" s="58">
        <f t="shared" si="4"/>
        <v>33.697779594065665</v>
      </c>
    </row>
    <row r="22" spans="1:13" x14ac:dyDescent="0.2">
      <c r="A22" s="59">
        <v>2013</v>
      </c>
      <c r="B22" s="54">
        <v>72179.715425999777</v>
      </c>
      <c r="C22" s="60">
        <f t="shared" si="0"/>
        <v>193.17477256378177</v>
      </c>
      <c r="D22" s="54">
        <v>638176.96096822096</v>
      </c>
      <c r="E22" s="60">
        <f t="shared" si="1"/>
        <v>157.51831413709397</v>
      </c>
      <c r="F22" s="56">
        <f t="shared" si="2"/>
        <v>11.310297901774941</v>
      </c>
      <c r="G22" s="61">
        <v>8089.3455000000004</v>
      </c>
      <c r="H22" s="57">
        <f t="shared" si="3"/>
        <v>743.56773183936582</v>
      </c>
      <c r="I22" s="58">
        <v>18.360113321223377</v>
      </c>
      <c r="J22" s="58">
        <v>35.322098403695719</v>
      </c>
      <c r="K22" s="58">
        <v>6.5514573454060825</v>
      </c>
      <c r="L22" s="58">
        <v>6.6553760672448226</v>
      </c>
      <c r="M22" s="58">
        <f t="shared" si="4"/>
        <v>33.110954862429992</v>
      </c>
    </row>
    <row r="23" spans="1:13" x14ac:dyDescent="0.2">
      <c r="A23" s="59">
        <v>2014</v>
      </c>
      <c r="B23" s="54">
        <v>74694.64314664666</v>
      </c>
      <c r="C23" s="60">
        <f t="shared" si="0"/>
        <v>199.90548059696022</v>
      </c>
      <c r="D23" s="54">
        <v>649718.34497118311</v>
      </c>
      <c r="E23" s="60">
        <f t="shared" si="1"/>
        <v>160.36702141132278</v>
      </c>
      <c r="F23" s="56">
        <f t="shared" si="2"/>
        <v>11.496465156753359</v>
      </c>
      <c r="G23" s="61">
        <v>8188.6484999999993</v>
      </c>
      <c r="H23" s="57">
        <f t="shared" si="3"/>
        <v>760.14419174957743</v>
      </c>
      <c r="I23" s="58">
        <v>17.98810078202877</v>
      </c>
      <c r="J23" s="58">
        <v>34.978398492680981</v>
      </c>
      <c r="K23" s="58">
        <v>6.3761986767455046</v>
      </c>
      <c r="L23" s="58">
        <v>6.5939993026385029</v>
      </c>
      <c r="M23" s="58">
        <f t="shared" si="4"/>
        <v>34.063302745906242</v>
      </c>
    </row>
    <row r="24" spans="1:13" x14ac:dyDescent="0.2">
      <c r="A24" s="62">
        <v>2015</v>
      </c>
      <c r="B24" s="63">
        <v>77730.89654519649</v>
      </c>
      <c r="C24" s="64">
        <f t="shared" si="0"/>
        <v>208.03141398765354</v>
      </c>
      <c r="D24" s="63">
        <v>654257.90371725755</v>
      </c>
      <c r="E24" s="64">
        <f t="shared" si="1"/>
        <v>161.48750003142698</v>
      </c>
      <c r="F24" s="65">
        <f t="shared" si="2"/>
        <v>11.880773025982194</v>
      </c>
      <c r="G24" s="66">
        <v>8282.3960000000006</v>
      </c>
      <c r="H24" s="67">
        <f t="shared" si="3"/>
        <v>782.08947170597821</v>
      </c>
      <c r="I24" s="68">
        <v>17.852191355629731</v>
      </c>
      <c r="J24" s="68">
        <v>35.376964471542777</v>
      </c>
      <c r="K24" s="68">
        <v>6.3935457029547242</v>
      </c>
      <c r="L24" s="68">
        <v>6.5741535484728573</v>
      </c>
      <c r="M24" s="68">
        <f t="shared" si="4"/>
        <v>33.803144921399905</v>
      </c>
    </row>
    <row r="25" spans="1:13" x14ac:dyDescent="0.2">
      <c r="A25" s="59">
        <v>2016</v>
      </c>
      <c r="B25" s="54">
        <v>80461.621240757377</v>
      </c>
      <c r="C25" s="69">
        <f t="shared" si="0"/>
        <v>215.33966006324368</v>
      </c>
      <c r="D25" s="54">
        <v>660392.66518397233</v>
      </c>
      <c r="E25" s="60">
        <f t="shared" si="1"/>
        <v>163.00171527731115</v>
      </c>
      <c r="F25" s="56">
        <f t="shared" si="2"/>
        <v>12.183905952126583</v>
      </c>
      <c r="G25" s="61">
        <v>8373.3379999999997</v>
      </c>
      <c r="H25" s="57">
        <f t="shared" si="3"/>
        <v>800.77205809635871</v>
      </c>
      <c r="I25" s="58">
        <v>17.358737525462242</v>
      </c>
      <c r="J25" s="58">
        <v>35.672326466236939</v>
      </c>
      <c r="K25" s="58">
        <v>6.291693924214794</v>
      </c>
      <c r="L25" s="58">
        <v>6.6931903170107487</v>
      </c>
      <c r="M25" s="58">
        <f t="shared" si="4"/>
        <v>33.984051767075272</v>
      </c>
    </row>
    <row r="26" spans="1:13" x14ac:dyDescent="0.2">
      <c r="A26" s="70" t="s">
        <v>1</v>
      </c>
      <c r="B26" s="71">
        <v>82543.607432285033</v>
      </c>
      <c r="C26" s="72">
        <f t="shared" si="0"/>
        <v>220.91168548140456</v>
      </c>
      <c r="D26" s="71">
        <v>668571.59428907745</v>
      </c>
      <c r="E26" s="73">
        <f t="shared" si="1"/>
        <v>165.0204831158247</v>
      </c>
      <c r="F26" s="74">
        <f t="shared" si="2"/>
        <v>12.346263008684568</v>
      </c>
      <c r="G26" s="75">
        <v>8451.84</v>
      </c>
      <c r="H26" s="76">
        <f t="shared" si="3"/>
        <v>813.86230130840374</v>
      </c>
      <c r="I26" s="77">
        <v>18.064674410818824</v>
      </c>
      <c r="J26" s="77">
        <v>35.825279543517809</v>
      </c>
      <c r="K26" s="77">
        <v>6.1295611642464083</v>
      </c>
      <c r="L26" s="77">
        <v>6.5382568769259102</v>
      </c>
      <c r="M26" s="77">
        <f t="shared" si="4"/>
        <v>33.442228004491042</v>
      </c>
    </row>
    <row r="27" spans="1:13" x14ac:dyDescent="0.2">
      <c r="A27" s="78"/>
      <c r="B27" s="79"/>
      <c r="C27" s="80"/>
      <c r="D27" s="79"/>
      <c r="E27" s="81"/>
      <c r="F27" s="82"/>
      <c r="G27" s="79"/>
      <c r="H27" s="83"/>
      <c r="I27" s="84"/>
      <c r="J27" s="84"/>
      <c r="K27" s="84"/>
      <c r="L27" s="84"/>
      <c r="M27" s="84"/>
    </row>
    <row r="28" spans="1:13" x14ac:dyDescent="0.2">
      <c r="A28" s="27" t="s">
        <v>15</v>
      </c>
      <c r="B28" s="85"/>
      <c r="C28" s="80"/>
      <c r="D28" s="79"/>
      <c r="E28" s="81"/>
      <c r="F28" s="82"/>
      <c r="G28" s="79"/>
      <c r="H28" s="83"/>
      <c r="I28" s="84"/>
      <c r="J28" s="84"/>
      <c r="K28" s="84"/>
      <c r="L28" s="84"/>
      <c r="M28" s="84"/>
    </row>
    <row r="29" spans="1:13" x14ac:dyDescent="0.2">
      <c r="A29" s="127" t="s">
        <v>16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x14ac:dyDescent="0.2">
      <c r="A31" s="28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x14ac:dyDescent="0.2">
      <c r="A32" s="30" t="s">
        <v>28</v>
      </c>
      <c r="B32" s="87"/>
      <c r="C32" s="88"/>
      <c r="D32" s="88"/>
      <c r="E32" s="88"/>
      <c r="F32" s="88"/>
      <c r="G32" s="89"/>
      <c r="H32" s="88"/>
      <c r="I32" s="88"/>
      <c r="J32" s="88"/>
      <c r="K32" s="88"/>
      <c r="L32" s="88"/>
      <c r="M32" s="88"/>
    </row>
    <row r="33" spans="1:13" x14ac:dyDescent="0.2">
      <c r="A33" s="34"/>
      <c r="B33" s="87"/>
      <c r="C33" s="88"/>
      <c r="D33" s="88"/>
      <c r="E33" s="88"/>
      <c r="F33" s="88"/>
      <c r="G33" s="89"/>
      <c r="H33" s="88"/>
      <c r="I33" s="88"/>
      <c r="J33" s="88"/>
      <c r="K33" s="88"/>
      <c r="L33" s="88"/>
      <c r="M33" s="88"/>
    </row>
    <row r="34" spans="1:13" x14ac:dyDescent="0.2">
      <c r="A34" s="27" t="s">
        <v>18</v>
      </c>
      <c r="B34" s="87"/>
      <c r="C34" s="88"/>
      <c r="D34" s="88"/>
      <c r="E34" s="88"/>
      <c r="F34" s="88"/>
      <c r="G34" s="89"/>
      <c r="H34" s="88"/>
      <c r="I34" s="88"/>
      <c r="J34" s="88"/>
      <c r="K34" s="88"/>
      <c r="L34" s="88"/>
      <c r="M34" s="88"/>
    </row>
    <row r="35" spans="1:13" x14ac:dyDescent="0.2">
      <c r="A35" s="27" t="s">
        <v>19</v>
      </c>
      <c r="B35" s="87"/>
      <c r="C35" s="90"/>
      <c r="D35" s="90"/>
      <c r="E35" s="91"/>
      <c r="F35" s="91"/>
      <c r="G35" s="89"/>
      <c r="H35" s="91"/>
      <c r="I35" s="90"/>
      <c r="J35" s="91"/>
      <c r="K35" s="91"/>
      <c r="L35" s="91"/>
      <c r="M35" s="92"/>
    </row>
    <row r="36" spans="1:13" x14ac:dyDescent="0.2">
      <c r="A36" s="27" t="s">
        <v>20</v>
      </c>
      <c r="B36" s="87"/>
      <c r="C36" s="93"/>
      <c r="D36" s="93"/>
      <c r="E36" s="93"/>
      <c r="F36" s="93"/>
      <c r="G36" s="89"/>
      <c r="H36" s="93"/>
      <c r="I36" s="93"/>
      <c r="J36" s="93"/>
      <c r="K36" s="93"/>
      <c r="L36" s="93"/>
      <c r="M36" s="93"/>
    </row>
  </sheetData>
  <mergeCells count="7">
    <mergeCell ref="A29:M30"/>
    <mergeCell ref="B2:C2"/>
    <mergeCell ref="D2:E2"/>
    <mergeCell ref="F2:F3"/>
    <mergeCell ref="G2:G3"/>
    <mergeCell ref="H2:H3"/>
    <mergeCell ref="I2:M2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Coût depuis 1960</vt:lpstr>
      <vt:lpstr>Financement depuis 1995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2019-10-03T07:21:25Z</dcterms:modified>
</cp:coreProperties>
</file>